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85" activeTab="0"/>
  </bookViews>
  <sheets>
    <sheet name="Для розрахунку" sheetId="1" r:id="rId1"/>
    <sheet name="ГОТОВИЙ ЗВІТ" sheetId="2" r:id="rId2"/>
  </sheets>
  <definedNames>
    <definedName name="_xlnm.Print_Area" localSheetId="1">'ГОТОВИЙ ЗВІТ'!$A$1:$BS$108</definedName>
    <definedName name="_xlnm.Print_Area" localSheetId="0">'Для розрахунку'!$A$1:$BS$104</definedName>
  </definedNames>
  <calcPr fullCalcOnLoad="1"/>
</workbook>
</file>

<file path=xl/sharedStrings.xml><?xml version="1.0" encoding="utf-8"?>
<sst xmlns="http://schemas.openxmlformats.org/spreadsheetml/2006/main" count="289" uniqueCount="91">
  <si>
    <t>КОДИ</t>
  </si>
  <si>
    <t>Дата (рік, місяць, число)</t>
  </si>
  <si>
    <t>за ЄДРПОУ</t>
  </si>
  <si>
    <t>(найменування)</t>
  </si>
  <si>
    <t>01</t>
  </si>
  <si>
    <t>Підприємство</t>
  </si>
  <si>
    <t>Звіт про фінансові результати (Звіт про сукупний дохід)</t>
  </si>
  <si>
    <t>Форма N 2</t>
  </si>
  <si>
    <t>Код за ДКУД</t>
  </si>
  <si>
    <t>І. ФІНАНСОВІ РЕЗУЛЬТАТИ</t>
  </si>
  <si>
    <t>Стаття</t>
  </si>
  <si>
    <t>Код рядка</t>
  </si>
  <si>
    <t>За звітний період</t>
  </si>
  <si>
    <t>За аналогічний період попереднього року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</si>
  <si>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</si>
  <si>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</si>
  <si>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>Валовий:</t>
  </si>
  <si>
    <t>прибуток</t>
  </si>
  <si>
    <t>збиток</t>
  </si>
  <si>
    <t>Інші операційні доходи</t>
  </si>
  <si>
    <t>Адміністративні витрати</t>
  </si>
  <si>
    <t>Витрати на збут</t>
  </si>
  <si>
    <t>Інші операційні витрати</t>
  </si>
  <si>
    <t>Фінансовий результат від операційної діяльності:</t>
  </si>
  <si>
    <t>Дохід від участі в капіталі</t>
  </si>
  <si>
    <t>Інші фінансові доходи</t>
  </si>
  <si>
    <t>Інші доходи</t>
  </si>
  <si>
    <t>Фінансові витрати</t>
  </si>
  <si>
    <t>Втрати від участі в капіталі</t>
  </si>
  <si>
    <t>Інші витрати</t>
  </si>
  <si>
    <t>Фінансовий результат до оподаткування:</t>
  </si>
  <si>
    <t>Витрати (дохід) з податку на прибуток</t>
  </si>
  <si>
    <t>Прибуток (збиток) від припиненої діяльності після оподаткування</t>
  </si>
  <si>
    <t>Чистий фінансовий результат:</t>
  </si>
  <si>
    <t>II. СУКУПНИЙ ДОХІД</t>
  </si>
  <si>
    <t>Дооцінка (уцінка) необоротних активів</t>
  </si>
  <si>
    <t>Дооцінка (уцінка) фінансових інструментів</t>
  </si>
  <si>
    <t>Накопичені курсові різниці</t>
  </si>
  <si>
    <t>Частка іншого сукупного доходу асоційованих та спільних підприємств</t>
  </si>
  <si>
    <t>Інший сукупний дохід</t>
  </si>
  <si>
    <t>Інший сукупний дохід до оподаткування</t>
  </si>
  <si>
    <t>Податок на прибуток, пов'язаний з іншим сукупним доходом</t>
  </si>
  <si>
    <t>Інший сукупний дохід після оподаткування</t>
  </si>
  <si>
    <t>Сукупний дохід (сума рядків 2350, 2355 та 2460)</t>
  </si>
  <si>
    <t>III. ЕЛЕМЕНТИ ОПЕРАЦІЙНИХ ВИТРАТ</t>
  </si>
  <si>
    <t>Назва статті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</si>
  <si>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</si>
  <si>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</si>
  <si>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</si>
  <si>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</si>
  <si>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Разом</t>
  </si>
  <si>
    <t>ІV. РОЗРАХУНОК ПОКАЗНИКІВ ПРИБУТКОВОСТІ АКЦІЙ</t>
  </si>
  <si>
    <t>Середньорічна кількість простих акцій</t>
  </si>
  <si>
    <t>Скоригована середньорічна кількість простих акцій</t>
  </si>
  <si>
    <t>Чистий прибуток (збиток) на одну просту акцію</t>
  </si>
  <si>
    <t>Скоригований чистий прибуток (збиток) на одну просту акцію</t>
  </si>
  <si>
    <t>Дивіденди на одну просту акцію</t>
  </si>
  <si>
    <t>Керівник</t>
  </si>
  <si>
    <t>Головний бухгалтер</t>
  </si>
  <si>
    <t>(</t>
  </si>
  <si>
    <t>)</t>
  </si>
  <si>
    <r>
      <t xml:space="preserve">Увага! </t>
    </r>
    <r>
      <rPr>
        <sz val="9"/>
        <rFont val="Arial Cyr"/>
        <family val="2"/>
      </rPr>
      <t xml:space="preserve">У зв’язку з певними особливостями заповнення </t>
    </r>
    <r>
      <rPr>
        <b/>
        <sz val="9"/>
        <rFont val="Arial Cyr"/>
        <family val="2"/>
      </rPr>
      <t>фінансової звітності</t>
    </r>
    <r>
      <rPr>
        <sz val="9"/>
        <rFont val="Arial Cyr"/>
        <family val="2"/>
      </rPr>
      <t xml:space="preserve"> пропонуємо Вам скористатись листом </t>
    </r>
    <r>
      <rPr>
        <b/>
        <sz val="9"/>
        <rFont val="Arial Cyr"/>
        <family val="2"/>
      </rPr>
      <t>"Для розрахунків"</t>
    </r>
    <r>
      <rPr>
        <sz val="9"/>
        <rFont val="Arial Cyr"/>
        <family val="2"/>
      </rPr>
      <t xml:space="preserve">, щоб скласти звіт, а потім </t>
    </r>
    <r>
      <rPr>
        <b/>
        <sz val="9"/>
        <rFont val="Arial Cyr"/>
        <family val="2"/>
      </rPr>
      <t>роздрукувати ГОТОВИЙ ЗВІТ з однойменного листа</t>
    </r>
    <r>
      <rPr>
        <sz val="9"/>
        <rFont val="Arial Cyr"/>
        <family val="2"/>
      </rPr>
      <t>.</t>
    </r>
  </si>
  <si>
    <r>
      <t xml:space="preserve">Даний бланк містить </t>
    </r>
    <r>
      <rPr>
        <b/>
        <sz val="9"/>
        <rFont val="Arial Cyr"/>
        <family val="2"/>
      </rPr>
      <t>основні формули</t>
    </r>
    <r>
      <rPr>
        <sz val="9"/>
        <rFont val="Arial Cyr"/>
        <family val="2"/>
      </rPr>
      <t xml:space="preserve"> для проведення розрахунків під час його заповнення. Комірки з формулами </t>
    </r>
    <r>
      <rPr>
        <b/>
        <sz val="9"/>
        <rFont val="Arial Cyr"/>
        <family val="2"/>
      </rPr>
      <t>позначені блакитним кольором</t>
    </r>
    <r>
      <rPr>
        <sz val="9"/>
        <rFont val="Arial Cyr"/>
        <family val="2"/>
      </rPr>
      <t>. У разі необхідності бланк може бути доповнено іншими формулами. Також можуть бути змінені параметри комірок.</t>
    </r>
  </si>
  <si>
    <r>
      <t xml:space="preserve">P.S. </t>
    </r>
    <r>
      <rPr>
        <sz val="9"/>
        <rFont val="Arial Cyr"/>
        <family val="2"/>
      </rPr>
      <t>Дані примітки та колір комірок не друкуються.</t>
    </r>
  </si>
  <si>
    <t>за</t>
  </si>
  <si>
    <t>р.</t>
  </si>
  <si>
    <t>Чисті зароблені страхові премії</t>
  </si>
  <si>
    <t>Чисті понесені збитки за страховими виплатами</t>
  </si>
  <si>
    <t>Премії підписані, валова сума</t>
  </si>
  <si>
    <t>Премії, передані у перестрахування</t>
  </si>
  <si>
    <t>Зміна резерву незароблених премій, валова сума</t>
  </si>
  <si>
    <t>Зміна частки перестраховиків у резерві незароблених премій</t>
  </si>
  <si>
    <t>Дохід (витрати) від зміни у резервах довгострокових зобов'язань</t>
  </si>
  <si>
    <t>Дохід (витрати) від зміни інших страхових резервів</t>
  </si>
  <si>
    <t>Зміна інших страхових резервів, валова сума</t>
  </si>
  <si>
    <t>Зміна частки перестраховиків в інших страхових резервах</t>
  </si>
  <si>
    <t>Дохід від зміни вартості активів, які оцінюються за справедливою вартістю</t>
  </si>
  <si>
    <t>Дохід від первісного визнання біологічних активів і сільськогосподарської продукції</t>
  </si>
  <si>
    <t>Витрат від зміни вартості активів, які оцінюються за справедливою вартістю</t>
  </si>
  <si>
    <t>Витрат від первісного визнання біологічних активів і сільськогосподарської продукції</t>
  </si>
  <si>
    <t>Дохід від благодійної допомоги</t>
  </si>
  <si>
    <t>Прибуток (збиток) від впливу інфляції на монетарні статті</t>
  </si>
  <si>
    <t>Директор</t>
  </si>
  <si>
    <t>Товариство з  обмеженою відповідальністю" Фінансова компанія " Житлоінвестбуд"</t>
  </si>
  <si>
    <t>Є.В. Киричок</t>
  </si>
  <si>
    <t>В.І. Мандебура</t>
  </si>
  <si>
    <t>34382488</t>
  </si>
  <si>
    <t>2021</t>
  </si>
  <si>
    <t>за 2020 рік</t>
  </si>
  <si>
    <t>-20</t>
  </si>
  <si>
    <t>Консолідований звіт про фінансові результати (Звіт про сукупний дохід)</t>
  </si>
</sst>
</file>

<file path=xl/styles.xml><?xml version="1.0" encoding="utf-8"?>
<styleSheet xmlns="http://schemas.openxmlformats.org/spreadsheetml/2006/main">
  <numFmts count="4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422]d\ mmmm\ yyyy&quot; р.&quot;"/>
  </numFmts>
  <fonts count="41"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sz val="10"/>
      <name val="Arial Cyr"/>
      <family val="0"/>
    </font>
    <font>
      <b/>
      <sz val="9"/>
      <color indexed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9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6" fillId="0" borderId="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righ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justify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32" borderId="10" xfId="0" applyFont="1" applyFill="1" applyBorder="1" applyAlignment="1">
      <alignment vertical="center" wrapText="1"/>
    </xf>
    <xf numFmtId="0" fontId="1" fillId="32" borderId="11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1" fillId="32" borderId="10" xfId="0" applyNumberFormat="1" applyFont="1" applyFill="1" applyBorder="1" applyAlignment="1">
      <alignment horizontal="center" vertical="center" wrapText="1"/>
    </xf>
    <xf numFmtId="0" fontId="1" fillId="32" borderId="11" xfId="0" applyNumberFormat="1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0" fillId="0" borderId="0" xfId="0" applyNumberFormat="1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0" fontId="1" fillId="0" borderId="0" xfId="0" applyNumberFormat="1" applyFont="1" applyBorder="1" applyAlignment="1" applyProtection="1">
      <alignment horizontal="right" vertical="center" wrapText="1"/>
      <protection hidden="1"/>
    </xf>
    <xf numFmtId="0" fontId="6" fillId="0" borderId="0" xfId="0" applyNumberFormat="1" applyFont="1" applyBorder="1" applyAlignment="1" applyProtection="1">
      <alignment horizontal="center" vertical="top"/>
      <protection hidden="1"/>
    </xf>
    <xf numFmtId="0" fontId="7" fillId="0" borderId="0" xfId="0" applyNumberFormat="1" applyFont="1" applyAlignment="1" applyProtection="1">
      <alignment vertical="center"/>
      <protection hidden="1"/>
    </xf>
    <xf numFmtId="0" fontId="1" fillId="0" borderId="10" xfId="0" applyNumberFormat="1" applyFont="1" applyBorder="1" applyAlignment="1" applyProtection="1">
      <alignment horizontal="center" vertical="center" wrapText="1"/>
      <protection hidden="1"/>
    </xf>
    <xf numFmtId="0" fontId="1" fillId="0" borderId="11" xfId="0" applyNumberFormat="1" applyFont="1" applyBorder="1" applyAlignment="1" applyProtection="1">
      <alignment horizontal="center" vertical="center" wrapText="1"/>
      <protection hidden="1"/>
    </xf>
    <xf numFmtId="0" fontId="1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4" xfId="0" applyNumberFormat="1" applyFill="1" applyBorder="1" applyAlignment="1" applyProtection="1">
      <alignment horizontal="center" vertical="center"/>
      <protection hidden="1"/>
    </xf>
    <xf numFmtId="0" fontId="0" fillId="0" borderId="11" xfId="0" applyNumberFormat="1" applyFill="1" applyBorder="1" applyAlignment="1" applyProtection="1">
      <alignment horizontal="center" vertical="center"/>
      <protection hidden="1"/>
    </xf>
    <xf numFmtId="0" fontId="0" fillId="0" borderId="10" xfId="0" applyNumberFormat="1" applyFill="1" applyBorder="1" applyAlignment="1" applyProtection="1">
      <alignment horizontal="center" vertical="center"/>
      <protection hidden="1"/>
    </xf>
    <xf numFmtId="0" fontId="1" fillId="0" borderId="10" xfId="0" applyNumberFormat="1" applyFont="1" applyBorder="1" applyAlignment="1" applyProtection="1">
      <alignment horizontal="center" vertical="center" wrapText="1"/>
      <protection hidden="1"/>
    </xf>
    <xf numFmtId="0" fontId="1" fillId="0" borderId="11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NumberFormat="1" applyFill="1" applyAlignment="1" applyProtection="1">
      <alignment/>
      <protection hidden="1"/>
    </xf>
    <xf numFmtId="0" fontId="1" fillId="0" borderId="0" xfId="0" applyNumberFormat="1" applyFont="1" applyAlignment="1" applyProtection="1">
      <alignment horizontal="justify" vertical="center"/>
      <protection hidden="1"/>
    </xf>
    <xf numFmtId="49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vertical="center" wrapText="1"/>
    </xf>
    <xf numFmtId="0" fontId="1" fillId="0" borderId="11" xfId="0" applyNumberFormat="1" applyFont="1" applyFill="1" applyBorder="1" applyAlignment="1">
      <alignment vertical="center" wrapText="1"/>
    </xf>
    <xf numFmtId="0" fontId="1" fillId="32" borderId="12" xfId="0" applyNumberFormat="1" applyFont="1" applyFill="1" applyBorder="1" applyAlignment="1">
      <alignment horizontal="center" vertical="center" wrapText="1"/>
    </xf>
    <xf numFmtId="0" fontId="1" fillId="32" borderId="13" xfId="0" applyNumberFormat="1" applyFont="1" applyFill="1" applyBorder="1" applyAlignment="1">
      <alignment horizontal="center" vertical="center" wrapText="1"/>
    </xf>
    <xf numFmtId="49" fontId="0" fillId="0" borderId="12" xfId="0" applyNumberFormat="1" applyBorder="1" applyAlignment="1">
      <alignment/>
    </xf>
    <xf numFmtId="0" fontId="1" fillId="0" borderId="15" xfId="0" applyFont="1" applyFill="1" applyBorder="1" applyAlignment="1">
      <alignment vertical="center" wrapText="1"/>
    </xf>
    <xf numFmtId="0" fontId="1" fillId="0" borderId="13" xfId="0" applyNumberFormat="1" applyFont="1" applyFill="1" applyBorder="1" applyAlignment="1">
      <alignment vertical="center" wrapText="1"/>
    </xf>
    <xf numFmtId="0" fontId="1" fillId="0" borderId="10" xfId="0" applyNumberFormat="1" applyFont="1" applyFill="1" applyBorder="1" applyAlignment="1" applyProtection="1">
      <alignment vertical="center" wrapText="1"/>
      <protection hidden="1"/>
    </xf>
    <xf numFmtId="0" fontId="1" fillId="0" borderId="11" xfId="0" applyNumberFormat="1" applyFont="1" applyFill="1" applyBorder="1" applyAlignment="1" applyProtection="1">
      <alignment vertical="center" wrapText="1"/>
      <protection hidden="1"/>
    </xf>
    <xf numFmtId="0" fontId="1" fillId="0" borderId="10" xfId="0" applyNumberFormat="1" applyFont="1" applyFill="1" applyBorder="1" applyAlignment="1" applyProtection="1">
      <alignment vertical="center" wrapText="1"/>
      <protection hidden="1"/>
    </xf>
    <xf numFmtId="0" fontId="1" fillId="0" borderId="11" xfId="0" applyNumberFormat="1" applyFont="1" applyFill="1" applyBorder="1" applyAlignment="1" applyProtection="1">
      <alignment vertical="center" wrapText="1"/>
      <protection hidden="1"/>
    </xf>
    <xf numFmtId="49" fontId="0" fillId="0" borderId="0" xfId="0" applyNumberFormat="1" applyAlignment="1">
      <alignment/>
    </xf>
    <xf numFmtId="49" fontId="8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/>
    </xf>
    <xf numFmtId="49" fontId="0" fillId="0" borderId="17" xfId="0" applyNumberFormat="1" applyBorder="1" applyAlignment="1">
      <alignment/>
    </xf>
    <xf numFmtId="49" fontId="0" fillId="0" borderId="10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1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vertical="center" wrapText="1"/>
    </xf>
    <xf numFmtId="49" fontId="1" fillId="0" borderId="18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49" fontId="7" fillId="0" borderId="0" xfId="0" applyNumberFormat="1" applyFont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righ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0" fillId="0" borderId="17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vertical="center" wrapText="1"/>
    </xf>
    <xf numFmtId="49" fontId="8" fillId="0" borderId="0" xfId="0" applyNumberFormat="1" applyFont="1" applyAlignment="1">
      <alignment horizontal="center" vertical="center"/>
    </xf>
    <xf numFmtId="0" fontId="1" fillId="32" borderId="15" xfId="0" applyFont="1" applyFill="1" applyBorder="1" applyAlignment="1">
      <alignment horizontal="center" vertical="center" wrapText="1"/>
    </xf>
    <xf numFmtId="49" fontId="1" fillId="0" borderId="17" xfId="0" applyNumberFormat="1" applyFont="1" applyBorder="1" applyAlignment="1">
      <alignment vertical="center" wrapText="1"/>
    </xf>
    <xf numFmtId="49" fontId="1" fillId="0" borderId="19" xfId="0" applyNumberFormat="1" applyFont="1" applyBorder="1" applyAlignment="1">
      <alignment vertical="center" wrapText="1"/>
    </xf>
    <xf numFmtId="49" fontId="8" fillId="0" borderId="12" xfId="0" applyNumberFormat="1" applyFont="1" applyBorder="1" applyAlignment="1">
      <alignment vertical="center" wrapText="1"/>
    </xf>
    <xf numFmtId="49" fontId="8" fillId="0" borderId="15" xfId="0" applyNumberFormat="1" applyFont="1" applyBorder="1" applyAlignment="1">
      <alignment vertical="center" wrapText="1"/>
    </xf>
    <xf numFmtId="49" fontId="8" fillId="0" borderId="13" xfId="0" applyNumberFormat="1" applyFont="1" applyBorder="1" applyAlignment="1">
      <alignment vertical="center" wrapText="1"/>
    </xf>
    <xf numFmtId="49" fontId="1" fillId="0" borderId="19" xfId="0" applyNumberFormat="1" applyFont="1" applyBorder="1" applyAlignment="1">
      <alignment horizontal="justify" vertical="center" wrapText="1"/>
    </xf>
    <xf numFmtId="49" fontId="1" fillId="0" borderId="20" xfId="0" applyNumberFormat="1" applyFont="1" applyBorder="1" applyAlignment="1">
      <alignment horizontal="left" vertical="center" wrapText="1" indent="1"/>
    </xf>
    <xf numFmtId="49" fontId="0" fillId="0" borderId="14" xfId="0" applyNumberFormat="1" applyBorder="1" applyAlignment="1">
      <alignment horizontal="center" vertical="center"/>
    </xf>
    <xf numFmtId="49" fontId="1" fillId="0" borderId="21" xfId="0" applyNumberFormat="1" applyFont="1" applyBorder="1" applyAlignment="1">
      <alignment horizontal="left" vertical="center" wrapText="1" indent="1"/>
    </xf>
    <xf numFmtId="49" fontId="1" fillId="0" borderId="16" xfId="0" applyNumberFormat="1" applyFont="1" applyBorder="1" applyAlignment="1">
      <alignment horizontal="left" vertical="center" wrapText="1" indent="1"/>
    </xf>
    <xf numFmtId="49" fontId="1" fillId="0" borderId="22" xfId="0" applyNumberFormat="1" applyFont="1" applyBorder="1" applyAlignment="1">
      <alignment horizontal="left" vertical="center" wrapText="1" indent="1"/>
    </xf>
    <xf numFmtId="0" fontId="1" fillId="32" borderId="14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32" borderId="15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0" fillId="32" borderId="12" xfId="0" applyNumberFormat="1" applyFill="1" applyBorder="1" applyAlignment="1">
      <alignment horizontal="center" vertical="center"/>
    </xf>
    <xf numFmtId="0" fontId="0" fillId="32" borderId="15" xfId="0" applyNumberFormat="1" applyFill="1" applyBorder="1" applyAlignment="1">
      <alignment horizontal="center" vertical="center"/>
    </xf>
    <xf numFmtId="0" fontId="0" fillId="32" borderId="13" xfId="0" applyNumberFormat="1" applyFill="1" applyBorder="1" applyAlignment="1">
      <alignment horizontal="center" vertical="center"/>
    </xf>
    <xf numFmtId="0" fontId="0" fillId="32" borderId="21" xfId="0" applyNumberFormat="1" applyFill="1" applyBorder="1" applyAlignment="1">
      <alignment horizontal="center" vertical="center"/>
    </xf>
    <xf numFmtId="0" fontId="0" fillId="32" borderId="16" xfId="0" applyNumberFormat="1" applyFill="1" applyBorder="1" applyAlignment="1">
      <alignment horizontal="center" vertical="center"/>
    </xf>
    <xf numFmtId="0" fontId="0" fillId="32" borderId="22" xfId="0" applyNumberForma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1" fillId="32" borderId="21" xfId="0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center" vertical="center" wrapText="1"/>
    </xf>
    <xf numFmtId="0" fontId="1" fillId="32" borderId="22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1" fillId="32" borderId="21" xfId="0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center" vertical="center" wrapText="1"/>
    </xf>
    <xf numFmtId="0" fontId="1" fillId="32" borderId="2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8" fillId="32" borderId="17" xfId="0" applyNumberFormat="1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49" fontId="8" fillId="0" borderId="17" xfId="0" applyNumberFormat="1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0" fontId="32" fillId="32" borderId="10" xfId="0" applyNumberFormat="1" applyFont="1" applyFill="1" applyBorder="1" applyAlignment="1">
      <alignment horizontal="center" vertical="center"/>
    </xf>
    <xf numFmtId="0" fontId="32" fillId="32" borderId="14" xfId="0" applyNumberFormat="1" applyFont="1" applyFill="1" applyBorder="1" applyAlignment="1">
      <alignment horizontal="center" vertical="center"/>
    </xf>
    <xf numFmtId="0" fontId="32" fillId="32" borderId="11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vertical="center" wrapText="1"/>
    </xf>
    <xf numFmtId="0" fontId="1" fillId="32" borderId="14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justify" vertical="center"/>
    </xf>
    <xf numFmtId="49" fontId="1" fillId="0" borderId="0" xfId="0" applyNumberFormat="1" applyFont="1" applyAlignment="1">
      <alignment horizontal="justify" vertical="center"/>
    </xf>
    <xf numFmtId="49" fontId="1" fillId="0" borderId="0" xfId="0" applyNumberFormat="1" applyFont="1" applyAlignment="1">
      <alignment/>
    </xf>
    <xf numFmtId="49" fontId="8" fillId="32" borderId="17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wrapText="1"/>
    </xf>
    <xf numFmtId="0" fontId="3" fillId="33" borderId="0" xfId="52" applyFont="1" applyFill="1" applyAlignment="1" quotePrefix="1">
      <alignment horizontal="justify"/>
      <protection/>
    </xf>
    <xf numFmtId="0" fontId="4" fillId="33" borderId="0" xfId="52" applyFont="1" applyFill="1" applyAlignment="1">
      <alignment horizontal="justify" vertical="center"/>
      <protection/>
    </xf>
    <xf numFmtId="0" fontId="5" fillId="33" borderId="0" xfId="52" applyFont="1" applyFill="1" applyAlignment="1" quotePrefix="1">
      <alignment horizontal="justify" vertical="center"/>
      <protection/>
    </xf>
    <xf numFmtId="49" fontId="7" fillId="0" borderId="0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top"/>
    </xf>
    <xf numFmtId="0" fontId="0" fillId="32" borderId="10" xfId="0" applyNumberFormat="1" applyFill="1" applyBorder="1" applyAlignment="1">
      <alignment horizontal="center" vertical="center"/>
    </xf>
    <xf numFmtId="0" fontId="0" fillId="32" borderId="14" xfId="0" applyNumberFormat="1" applyFill="1" applyBorder="1" applyAlignment="1">
      <alignment horizontal="center" vertical="center"/>
    </xf>
    <xf numFmtId="0" fontId="0" fillId="32" borderId="11" xfId="0" applyNumberFormat="1" applyFill="1" applyBorder="1" applyAlignment="1">
      <alignment horizontal="center" vertical="center"/>
    </xf>
    <xf numFmtId="0" fontId="1" fillId="32" borderId="10" xfId="0" applyNumberFormat="1" applyFont="1" applyFill="1" applyBorder="1" applyAlignment="1">
      <alignment horizontal="center" vertical="center" wrapText="1"/>
    </xf>
    <xf numFmtId="0" fontId="1" fillId="32" borderId="14" xfId="0" applyNumberFormat="1" applyFont="1" applyFill="1" applyBorder="1" applyAlignment="1">
      <alignment horizontal="center" vertical="center" wrapText="1"/>
    </xf>
    <xf numFmtId="0" fontId="1" fillId="32" borderId="11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Border="1" applyAlignment="1">
      <alignment vertical="center" wrapText="1"/>
    </xf>
    <xf numFmtId="0" fontId="1" fillId="0" borderId="21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22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32" fillId="32" borderId="12" xfId="0" applyNumberFormat="1" applyFont="1" applyFill="1" applyBorder="1" applyAlignment="1">
      <alignment horizontal="center" vertical="center"/>
    </xf>
    <xf numFmtId="0" fontId="32" fillId="32" borderId="15" xfId="0" applyNumberFormat="1" applyFont="1" applyFill="1" applyBorder="1" applyAlignment="1">
      <alignment horizontal="center" vertical="center"/>
    </xf>
    <xf numFmtId="0" fontId="32" fillId="32" borderId="13" xfId="0" applyNumberFormat="1" applyFont="1" applyFill="1" applyBorder="1" applyAlignment="1">
      <alignment horizontal="center" vertical="center"/>
    </xf>
    <xf numFmtId="0" fontId="32" fillId="32" borderId="21" xfId="0" applyNumberFormat="1" applyFont="1" applyFill="1" applyBorder="1" applyAlignment="1">
      <alignment horizontal="center" vertical="center"/>
    </xf>
    <xf numFmtId="0" fontId="32" fillId="32" borderId="16" xfId="0" applyNumberFormat="1" applyFont="1" applyFill="1" applyBorder="1" applyAlignment="1">
      <alignment horizontal="center" vertical="center"/>
    </xf>
    <xf numFmtId="0" fontId="32" fillId="32" borderId="22" xfId="0" applyNumberFormat="1" applyFont="1" applyFill="1" applyBorder="1" applyAlignment="1">
      <alignment horizontal="center" vertical="center"/>
    </xf>
    <xf numFmtId="0" fontId="1" fillId="0" borderId="10" xfId="0" applyNumberFormat="1" applyFont="1" applyBorder="1" applyAlignment="1" applyProtection="1">
      <alignment horizontal="left" vertical="center" wrapText="1"/>
      <protection hidden="1"/>
    </xf>
    <xf numFmtId="0" fontId="1" fillId="0" borderId="14" xfId="0" applyNumberFormat="1" applyFont="1" applyBorder="1" applyAlignment="1" applyProtection="1">
      <alignment horizontal="left" vertical="center" wrapText="1"/>
      <protection hidden="1"/>
    </xf>
    <xf numFmtId="0" fontId="1" fillId="0" borderId="11" xfId="0" applyNumberFormat="1" applyFont="1" applyBorder="1" applyAlignment="1" applyProtection="1">
      <alignment horizontal="left" vertical="center" wrapText="1"/>
      <protection hidden="1"/>
    </xf>
    <xf numFmtId="0" fontId="1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0" applyNumberFormat="1" applyFont="1" applyBorder="1" applyAlignment="1" applyProtection="1">
      <alignment horizontal="center" vertical="center" wrapText="1"/>
      <protection hidden="1"/>
    </xf>
    <xf numFmtId="0" fontId="1" fillId="0" borderId="14" xfId="0" applyNumberFormat="1" applyFont="1" applyBorder="1" applyAlignment="1" applyProtection="1">
      <alignment horizontal="center" vertical="center" wrapText="1"/>
      <protection hidden="1"/>
    </xf>
    <xf numFmtId="0" fontId="1" fillId="0" borderId="11" xfId="0" applyNumberFormat="1" applyFont="1" applyBorder="1" applyAlignment="1" applyProtection="1">
      <alignment horizontal="center" vertical="center" wrapText="1"/>
      <protection hidden="1"/>
    </xf>
    <xf numFmtId="49" fontId="0" fillId="0" borderId="16" xfId="0" applyNumberFormat="1" applyBorder="1" applyAlignment="1">
      <alignment horizontal="center"/>
    </xf>
    <xf numFmtId="0" fontId="3" fillId="33" borderId="0" xfId="52" applyFont="1" applyFill="1" applyAlignment="1" applyProtection="1" quotePrefix="1">
      <alignment horizontal="justify"/>
      <protection hidden="1"/>
    </xf>
    <xf numFmtId="0" fontId="1" fillId="0" borderId="10" xfId="0" applyNumberFormat="1" applyFont="1" applyBorder="1" applyAlignment="1" applyProtection="1">
      <alignment horizontal="center" vertical="center" wrapText="1"/>
      <protection hidden="1"/>
    </xf>
    <xf numFmtId="0" fontId="1" fillId="0" borderId="14" xfId="0" applyNumberFormat="1" applyFont="1" applyBorder="1" applyAlignment="1" applyProtection="1">
      <alignment horizontal="center" vertical="center" wrapText="1"/>
      <protection hidden="1"/>
    </xf>
    <xf numFmtId="0" fontId="1" fillId="0" borderId="11" xfId="0" applyNumberFormat="1" applyFont="1" applyBorder="1" applyAlignment="1" applyProtection="1">
      <alignment horizontal="center" vertical="center" wrapText="1"/>
      <protection hidden="1"/>
    </xf>
    <xf numFmtId="0" fontId="1" fillId="0" borderId="0" xfId="0" applyNumberFormat="1" applyFont="1" applyBorder="1" applyAlignment="1" applyProtection="1">
      <alignment horizontal="right" vertical="center" wrapText="1"/>
      <protection hidden="1"/>
    </xf>
    <xf numFmtId="49" fontId="0" fillId="0" borderId="17" xfId="0" applyNumberFormat="1" applyBorder="1" applyAlignment="1" applyProtection="1">
      <alignment/>
      <protection hidden="1"/>
    </xf>
    <xf numFmtId="0" fontId="0" fillId="0" borderId="17" xfId="0" applyNumberFormat="1" applyBorder="1" applyAlignment="1" applyProtection="1">
      <alignment/>
      <protection hidden="1"/>
    </xf>
    <xf numFmtId="0" fontId="1" fillId="0" borderId="17" xfId="0" applyNumberFormat="1" applyFont="1" applyBorder="1" applyAlignment="1" applyProtection="1">
      <alignment horizontal="center" vertical="center" wrapText="1"/>
      <protection hidden="1"/>
    </xf>
    <xf numFmtId="0" fontId="1" fillId="0" borderId="0" xfId="0" applyNumberFormat="1" applyFont="1" applyBorder="1" applyAlignment="1" applyProtection="1">
      <alignment vertical="center" wrapText="1"/>
      <protection hidden="1"/>
    </xf>
    <xf numFmtId="49" fontId="1" fillId="0" borderId="16" xfId="0" applyNumberFormat="1" applyFont="1" applyBorder="1" applyAlignment="1" applyProtection="1">
      <alignment horizontal="center" vertical="center" wrapText="1"/>
      <protection hidden="1"/>
    </xf>
    <xf numFmtId="0" fontId="1" fillId="0" borderId="16" xfId="0" applyNumberFormat="1" applyFont="1" applyBorder="1" applyAlignment="1" applyProtection="1">
      <alignment horizontal="center" vertical="center" wrapText="1"/>
      <protection hidden="1"/>
    </xf>
    <xf numFmtId="0" fontId="1" fillId="0" borderId="18" xfId="0" applyNumberFormat="1" applyFont="1" applyBorder="1" applyAlignment="1" applyProtection="1">
      <alignment vertical="center" wrapText="1"/>
      <protection hidden="1"/>
    </xf>
    <xf numFmtId="49" fontId="0" fillId="0" borderId="10" xfId="0" applyNumberFormat="1" applyBorder="1" applyAlignment="1" applyProtection="1">
      <alignment/>
      <protection hidden="1"/>
    </xf>
    <xf numFmtId="0" fontId="0" fillId="0" borderId="14" xfId="0" applyNumberFormat="1" applyBorder="1" applyAlignment="1" applyProtection="1">
      <alignment/>
      <protection hidden="1"/>
    </xf>
    <xf numFmtId="0" fontId="0" fillId="0" borderId="11" xfId="0" applyNumberFormat="1" applyBorder="1" applyAlignment="1" applyProtection="1">
      <alignment/>
      <protection hidden="1"/>
    </xf>
    <xf numFmtId="0" fontId="6" fillId="0" borderId="15" xfId="0" applyNumberFormat="1" applyFont="1" applyBorder="1" applyAlignment="1" applyProtection="1">
      <alignment horizontal="center" vertical="top"/>
      <protection hidden="1"/>
    </xf>
    <xf numFmtId="0" fontId="4" fillId="33" borderId="0" xfId="52" applyFont="1" applyFill="1" applyAlignment="1" applyProtection="1">
      <alignment horizontal="justify" vertical="center"/>
      <protection hidden="1"/>
    </xf>
    <xf numFmtId="0" fontId="7" fillId="0" borderId="0" xfId="0" applyNumberFormat="1" applyFont="1" applyAlignment="1" applyProtection="1">
      <alignment horizontal="center" vertical="center"/>
      <protection hidden="1"/>
    </xf>
    <xf numFmtId="0" fontId="0" fillId="0" borderId="0" xfId="0" applyNumberFormat="1" applyAlignment="1" applyProtection="1">
      <alignment horizontal="center"/>
      <protection hidden="1"/>
    </xf>
    <xf numFmtId="49" fontId="7" fillId="0" borderId="16" xfId="0" applyNumberFormat="1" applyFont="1" applyBorder="1" applyAlignment="1" applyProtection="1">
      <alignment horizontal="center" vertical="center"/>
      <protection hidden="1"/>
    </xf>
    <xf numFmtId="0" fontId="7" fillId="0" borderId="16" xfId="0" applyNumberFormat="1" applyFont="1" applyBorder="1" applyAlignment="1" applyProtection="1">
      <alignment horizontal="center" vertical="center"/>
      <protection hidden="1"/>
    </xf>
    <xf numFmtId="0" fontId="8" fillId="0" borderId="0" xfId="0" applyNumberFormat="1" applyFont="1" applyAlignment="1" applyProtection="1">
      <alignment horizontal="center" vertical="center"/>
      <protection hidden="1"/>
    </xf>
    <xf numFmtId="0" fontId="1" fillId="0" borderId="17" xfId="0" applyNumberFormat="1" applyFont="1" applyBorder="1" applyAlignment="1" applyProtection="1">
      <alignment horizontal="center" vertical="center" wrapText="1"/>
      <protection hidden="1"/>
    </xf>
    <xf numFmtId="0" fontId="5" fillId="33" borderId="0" xfId="52" applyFont="1" applyFill="1" applyAlignment="1" applyProtection="1" quotePrefix="1">
      <alignment horizontal="justify" vertical="center"/>
      <protection hidden="1"/>
    </xf>
    <xf numFmtId="0" fontId="1" fillId="0" borderId="0" xfId="0" applyNumberFormat="1" applyFont="1" applyAlignment="1" applyProtection="1">
      <alignment horizontal="right" vertical="center" wrapText="1"/>
      <protection hidden="1"/>
    </xf>
    <xf numFmtId="0" fontId="1" fillId="0" borderId="0" xfId="0" applyNumberFormat="1" applyFont="1" applyBorder="1" applyAlignment="1" applyProtection="1">
      <alignment horizontal="center" vertical="center" wrapText="1"/>
      <protection hidden="1"/>
    </xf>
    <xf numFmtId="0" fontId="1" fillId="0" borderId="18" xfId="0" applyNumberFormat="1" applyFont="1" applyBorder="1" applyAlignment="1" applyProtection="1">
      <alignment horizontal="center" vertical="center" wrapText="1"/>
      <protection hidden="1"/>
    </xf>
    <xf numFmtId="0" fontId="1" fillId="0" borderId="19" xfId="0" applyNumberFormat="1" applyFont="1" applyBorder="1" applyAlignment="1" applyProtection="1">
      <alignment horizontal="center" vertical="center" wrapText="1"/>
      <protection hidden="1"/>
    </xf>
    <xf numFmtId="0" fontId="1" fillId="0" borderId="12" xfId="0" applyNumberFormat="1" applyFont="1" applyBorder="1" applyAlignment="1" applyProtection="1">
      <alignment horizontal="center" vertical="center" wrapText="1"/>
      <protection hidden="1"/>
    </xf>
    <xf numFmtId="0" fontId="1" fillId="0" borderId="15" xfId="0" applyNumberFormat="1" applyFont="1" applyBorder="1" applyAlignment="1" applyProtection="1">
      <alignment horizontal="center" vertical="center" wrapText="1"/>
      <protection hidden="1"/>
    </xf>
    <xf numFmtId="0" fontId="1" fillId="0" borderId="13" xfId="0" applyNumberFormat="1" applyFont="1" applyBorder="1" applyAlignment="1" applyProtection="1">
      <alignment horizontal="center" vertical="center" wrapText="1"/>
      <protection hidden="1"/>
    </xf>
    <xf numFmtId="0" fontId="1" fillId="0" borderId="21" xfId="0" applyNumberFormat="1" applyFont="1" applyBorder="1" applyAlignment="1" applyProtection="1">
      <alignment horizontal="center" vertical="center" wrapText="1"/>
      <protection hidden="1"/>
    </xf>
    <xf numFmtId="0" fontId="1" fillId="0" borderId="22" xfId="0" applyNumberFormat="1" applyFont="1" applyBorder="1" applyAlignment="1" applyProtection="1">
      <alignment horizontal="center" vertical="center" wrapText="1"/>
      <protection hidden="1"/>
    </xf>
    <xf numFmtId="0" fontId="0" fillId="0" borderId="14" xfId="0" applyNumberFormat="1" applyFill="1" applyBorder="1" applyAlignment="1" applyProtection="1">
      <alignment horizontal="center" vertical="center"/>
      <protection hidden="1"/>
    </xf>
    <xf numFmtId="0" fontId="0" fillId="0" borderId="12" xfId="0" applyNumberFormat="1" applyFill="1" applyBorder="1" applyAlignment="1" applyProtection="1">
      <alignment horizontal="center" vertical="center"/>
      <protection hidden="1"/>
    </xf>
    <xf numFmtId="0" fontId="0" fillId="0" borderId="15" xfId="0" applyNumberFormat="1" applyFill="1" applyBorder="1" applyAlignment="1" applyProtection="1">
      <alignment horizontal="center" vertical="center"/>
      <protection hidden="1"/>
    </xf>
    <xf numFmtId="0" fontId="0" fillId="0" borderId="13" xfId="0" applyNumberFormat="1" applyFill="1" applyBorder="1" applyAlignment="1" applyProtection="1">
      <alignment horizontal="center" vertical="center"/>
      <protection hidden="1"/>
    </xf>
    <xf numFmtId="0" fontId="0" fillId="0" borderId="21" xfId="0" applyNumberFormat="1" applyFill="1" applyBorder="1" applyAlignment="1" applyProtection="1">
      <alignment horizontal="center" vertical="center"/>
      <protection hidden="1"/>
    </xf>
    <xf numFmtId="0" fontId="0" fillId="0" borderId="16" xfId="0" applyNumberFormat="1" applyFill="1" applyBorder="1" applyAlignment="1" applyProtection="1">
      <alignment horizontal="center" vertical="center"/>
      <protection hidden="1"/>
    </xf>
    <xf numFmtId="0" fontId="0" fillId="0" borderId="22" xfId="0" applyNumberFormat="1" applyFill="1" applyBorder="1" applyAlignment="1" applyProtection="1">
      <alignment horizontal="center" vertical="center"/>
      <protection hidden="1"/>
    </xf>
    <xf numFmtId="0" fontId="0" fillId="0" borderId="17" xfId="0" applyNumberFormat="1" applyFill="1" applyBorder="1" applyAlignment="1" applyProtection="1">
      <alignment horizontal="center" vertical="center"/>
      <protection hidden="1"/>
    </xf>
    <xf numFmtId="0" fontId="0" fillId="0" borderId="17" xfId="0" applyNumberFormat="1" applyBorder="1" applyAlignment="1" applyProtection="1">
      <alignment horizontal="center" vertical="center"/>
      <protection hidden="1"/>
    </xf>
    <xf numFmtId="0" fontId="1" fillId="0" borderId="17" xfId="0" applyNumberFormat="1" applyFont="1" applyBorder="1" applyAlignment="1" applyProtection="1">
      <alignment vertical="center" wrapText="1"/>
      <protection hidden="1"/>
    </xf>
    <xf numFmtId="0" fontId="1" fillId="0" borderId="19" xfId="0" applyNumberFormat="1" applyFont="1" applyBorder="1" applyAlignment="1" applyProtection="1">
      <alignment vertical="center" wrapText="1"/>
      <protection hidden="1"/>
    </xf>
    <xf numFmtId="0" fontId="1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2" xfId="0" applyNumberFormat="1" applyFont="1" applyBorder="1" applyAlignment="1" applyProtection="1">
      <alignment vertical="center" wrapText="1"/>
      <protection hidden="1"/>
    </xf>
    <xf numFmtId="0" fontId="8" fillId="0" borderId="15" xfId="0" applyNumberFormat="1" applyFont="1" applyBorder="1" applyAlignment="1" applyProtection="1">
      <alignment vertical="center" wrapText="1"/>
      <protection hidden="1"/>
    </xf>
    <xf numFmtId="0" fontId="1" fillId="0" borderId="20" xfId="0" applyNumberFormat="1" applyFont="1" applyBorder="1" applyAlignment="1" applyProtection="1">
      <alignment horizontal="left" vertical="center" wrapText="1" indent="1"/>
      <protection hidden="1"/>
    </xf>
    <xf numFmtId="0" fontId="1" fillId="0" borderId="21" xfId="0" applyNumberFormat="1" applyFont="1" applyBorder="1" applyAlignment="1" applyProtection="1">
      <alignment horizontal="left" vertical="center" wrapText="1" indent="1"/>
      <protection hidden="1"/>
    </xf>
    <xf numFmtId="0" fontId="1" fillId="0" borderId="16" xfId="0" applyNumberFormat="1" applyFont="1" applyBorder="1" applyAlignment="1" applyProtection="1">
      <alignment horizontal="left" vertical="center" wrapText="1" indent="1"/>
      <protection hidden="1"/>
    </xf>
    <xf numFmtId="0" fontId="1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22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3" xfId="0" applyNumberFormat="1" applyFont="1" applyBorder="1" applyAlignment="1" applyProtection="1">
      <alignment vertical="center" wrapText="1"/>
      <protection hidden="1"/>
    </xf>
    <xf numFmtId="0" fontId="1" fillId="0" borderId="12" xfId="0" applyNumberFormat="1" applyFont="1" applyBorder="1" applyAlignment="1" applyProtection="1">
      <alignment horizontal="center" wrapText="1"/>
      <protection hidden="1"/>
    </xf>
    <xf numFmtId="0" fontId="1" fillId="0" borderId="15" xfId="0" applyNumberFormat="1" applyFont="1" applyBorder="1" applyAlignment="1" applyProtection="1">
      <alignment horizontal="center" wrapText="1"/>
      <protection hidden="1"/>
    </xf>
    <xf numFmtId="0" fontId="1" fillId="0" borderId="13" xfId="0" applyNumberFormat="1" applyFont="1" applyBorder="1" applyAlignment="1" applyProtection="1">
      <alignment horizontal="center" wrapText="1"/>
      <protection hidden="1"/>
    </xf>
    <xf numFmtId="0" fontId="1" fillId="0" borderId="21" xfId="0" applyNumberFormat="1" applyFont="1" applyBorder="1" applyAlignment="1" applyProtection="1">
      <alignment horizontal="center" wrapText="1"/>
      <protection hidden="1"/>
    </xf>
    <xf numFmtId="0" fontId="1" fillId="0" borderId="16" xfId="0" applyNumberFormat="1" applyFont="1" applyBorder="1" applyAlignment="1" applyProtection="1">
      <alignment horizontal="center" wrapText="1"/>
      <protection hidden="1"/>
    </xf>
    <xf numFmtId="0" fontId="1" fillId="0" borderId="22" xfId="0" applyNumberFormat="1" applyFont="1" applyBorder="1" applyAlignment="1" applyProtection="1">
      <alignment horizontal="center" wrapText="1"/>
      <protection hidden="1"/>
    </xf>
    <xf numFmtId="0" fontId="1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22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22" xfId="0" applyNumberFormat="1" applyFont="1" applyBorder="1" applyAlignment="1" applyProtection="1">
      <alignment horizontal="left" vertical="center" wrapText="1" indent="1"/>
      <protection hidden="1"/>
    </xf>
    <xf numFmtId="0" fontId="1" fillId="0" borderId="19" xfId="0" applyNumberFormat="1" applyFont="1" applyBorder="1" applyAlignment="1" applyProtection="1">
      <alignment horizontal="justify" vertical="center" wrapText="1"/>
      <protection hidden="1"/>
    </xf>
    <xf numFmtId="0" fontId="1" fillId="0" borderId="12" xfId="0" applyNumberFormat="1" applyFont="1" applyBorder="1" applyAlignment="1" applyProtection="1">
      <alignment horizontal="center" wrapText="1"/>
      <protection hidden="1"/>
    </xf>
    <xf numFmtId="0" fontId="1" fillId="0" borderId="15" xfId="0" applyNumberFormat="1" applyFont="1" applyBorder="1" applyAlignment="1" applyProtection="1">
      <alignment horizontal="center" wrapText="1"/>
      <protection hidden="1"/>
    </xf>
    <xf numFmtId="0" fontId="1" fillId="0" borderId="13" xfId="0" applyNumberFormat="1" applyFont="1" applyBorder="1" applyAlignment="1" applyProtection="1">
      <alignment horizontal="center" wrapText="1"/>
      <protection hidden="1"/>
    </xf>
    <xf numFmtId="0" fontId="1" fillId="0" borderId="21" xfId="0" applyNumberFormat="1" applyFont="1" applyBorder="1" applyAlignment="1" applyProtection="1">
      <alignment horizontal="center" wrapText="1"/>
      <protection hidden="1"/>
    </xf>
    <xf numFmtId="0" fontId="1" fillId="0" borderId="16" xfId="0" applyNumberFormat="1" applyFont="1" applyBorder="1" applyAlignment="1" applyProtection="1">
      <alignment horizontal="center" wrapText="1"/>
      <protection hidden="1"/>
    </xf>
    <xf numFmtId="0" fontId="1" fillId="0" borderId="22" xfId="0" applyNumberFormat="1" applyFont="1" applyBorder="1" applyAlignment="1" applyProtection="1">
      <alignment horizontal="center" wrapText="1"/>
      <protection hidden="1"/>
    </xf>
    <xf numFmtId="0" fontId="1" fillId="0" borderId="17" xfId="0" applyNumberFormat="1" applyFont="1" applyBorder="1" applyAlignment="1" applyProtection="1">
      <alignment vertical="center" wrapText="1"/>
      <protection hidden="1"/>
    </xf>
    <xf numFmtId="0" fontId="8" fillId="0" borderId="17" xfId="0" applyNumberFormat="1" applyFont="1" applyBorder="1" applyAlignment="1" applyProtection="1">
      <alignment vertical="center" wrapText="1"/>
      <protection hidden="1"/>
    </xf>
    <xf numFmtId="0" fontId="8" fillId="0" borderId="17" xfId="0" applyNumberFormat="1" applyFont="1" applyBorder="1" applyAlignment="1" applyProtection="1">
      <alignment horizontal="center" vertical="center" wrapText="1"/>
      <protection hidden="1"/>
    </xf>
    <xf numFmtId="0" fontId="1" fillId="0" borderId="17" xfId="0" applyNumberFormat="1" applyFont="1" applyFill="1" applyBorder="1" applyAlignment="1" applyProtection="1">
      <alignment vertical="center" wrapText="1"/>
      <protection hidden="1"/>
    </xf>
    <xf numFmtId="0" fontId="8" fillId="0" borderId="17" xfId="0" applyNumberFormat="1" applyFont="1" applyFill="1" applyBorder="1" applyAlignment="1" applyProtection="1">
      <alignment vertical="center" wrapText="1"/>
      <protection hidden="1"/>
    </xf>
    <xf numFmtId="0" fontId="8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NumberFormat="1" applyFont="1" applyFill="1" applyAlignment="1" applyProtection="1">
      <alignment horizontal="center" vertical="center"/>
      <protection hidden="1"/>
    </xf>
    <xf numFmtId="0" fontId="1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NumberFormat="1" applyFont="1" applyAlignment="1" applyProtection="1">
      <alignment/>
      <protection hidden="1"/>
    </xf>
    <xf numFmtId="0" fontId="1" fillId="0" borderId="0" xfId="0" applyNumberFormat="1" applyFont="1" applyAlignment="1" applyProtection="1">
      <alignment horizontal="justify" vertical="center"/>
      <protection hidden="1"/>
    </xf>
    <xf numFmtId="0" fontId="8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7" xfId="0" applyNumberFormat="1" applyFont="1" applyBorder="1" applyAlignment="1" applyProtection="1">
      <alignment horizontal="center" wrapText="1"/>
      <protection hidden="1"/>
    </xf>
    <xf numFmtId="0" fontId="1" fillId="0" borderId="20" xfId="0" applyNumberFormat="1" applyFont="1" applyBorder="1" applyAlignment="1" applyProtection="1">
      <alignment horizontal="center" vertical="center" wrapText="1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Sheet1 (2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104</xdr:row>
      <xdr:rowOff>0</xdr:rowOff>
    </xdr:from>
    <xdr:to>
      <xdr:col>68</xdr:col>
      <xdr:colOff>9525</xdr:colOff>
      <xdr:row>104</xdr:row>
      <xdr:rowOff>0</xdr:rowOff>
    </xdr:to>
    <xdr:grpSp>
      <xdr:nvGrpSpPr>
        <xdr:cNvPr id="1" name="Group 33"/>
        <xdr:cNvGrpSpPr>
          <a:grpSpLocks/>
        </xdr:cNvGrpSpPr>
      </xdr:nvGrpSpPr>
      <xdr:grpSpPr>
        <a:xfrm>
          <a:off x="257175" y="20173950"/>
          <a:ext cx="5419725" cy="0"/>
          <a:chOff x="6" y="75"/>
          <a:chExt cx="586" cy="33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6" y="-17716664"/>
            <a:ext cx="42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"Інформаційно-аналітичний центр "ЛІГА", 201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3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"ЛІГА ЗАКОН", 201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3</a:t>
            </a:r>
          </a:p>
        </xdr:txBody>
      </xdr:sp>
      <xdr:pic>
        <xdr:nvPicPr>
          <xdr:cNvPr id="3" name="Picture 24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23" y="75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78</xdr:col>
      <xdr:colOff>0</xdr:colOff>
      <xdr:row>0</xdr:row>
      <xdr:rowOff>0</xdr:rowOff>
    </xdr:from>
    <xdr:to>
      <xdr:col>82</xdr:col>
      <xdr:colOff>9525</xdr:colOff>
      <xdr:row>13</xdr:row>
      <xdr:rowOff>400050</xdr:rowOff>
    </xdr:to>
    <xdr:pic>
      <xdr:nvPicPr>
        <xdr:cNvPr id="4" name="Рисунок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24625" y="0"/>
          <a:ext cx="2524125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105</xdr:row>
      <xdr:rowOff>0</xdr:rowOff>
    </xdr:from>
    <xdr:to>
      <xdr:col>68</xdr:col>
      <xdr:colOff>9525</xdr:colOff>
      <xdr:row>106</xdr:row>
      <xdr:rowOff>152400</xdr:rowOff>
    </xdr:to>
    <xdr:grpSp>
      <xdr:nvGrpSpPr>
        <xdr:cNvPr id="1" name="Group 33"/>
        <xdr:cNvGrpSpPr>
          <a:grpSpLocks/>
        </xdr:cNvGrpSpPr>
      </xdr:nvGrpSpPr>
      <xdr:grpSpPr>
        <a:xfrm>
          <a:off x="257175" y="20097750"/>
          <a:ext cx="5581650" cy="314325"/>
          <a:chOff x="6" y="75"/>
          <a:chExt cx="586" cy="33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6" y="77"/>
            <a:ext cx="428" cy="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"Інформаційно-аналітичний центр "ЛІГА", 201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3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"ЛІГА ЗАКОН", 201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3</a:t>
            </a:r>
          </a:p>
        </xdr:txBody>
      </xdr:sp>
      <xdr:pic>
        <xdr:nvPicPr>
          <xdr:cNvPr id="3" name="Picture 24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23" y="75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78</xdr:col>
      <xdr:colOff>0</xdr:colOff>
      <xdr:row>0</xdr:row>
      <xdr:rowOff>0</xdr:rowOff>
    </xdr:from>
    <xdr:to>
      <xdr:col>82</xdr:col>
      <xdr:colOff>9525</xdr:colOff>
      <xdr:row>13</xdr:row>
      <xdr:rowOff>638175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86550" y="0"/>
          <a:ext cx="2524125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96"/>
  <sheetViews>
    <sheetView showGridLines="0" showRowColHeaders="0" showZeros="0" tabSelected="1" workbookViewId="0" topLeftCell="A1">
      <selection activeCell="CB18" sqref="CB18"/>
    </sheetView>
  </sheetViews>
  <sheetFormatPr defaultColWidth="1.83203125" defaultRowHeight="12.75"/>
  <cols>
    <col min="1" max="16" width="1.5" style="1" customWidth="1"/>
    <col min="17" max="17" width="0.1640625" style="1" customWidth="1"/>
    <col min="18" max="20" width="1.5" style="1" customWidth="1"/>
    <col min="21" max="21" width="1.5" style="1" hidden="1" customWidth="1"/>
    <col min="22" max="78" width="1.5" style="1" customWidth="1"/>
    <col min="79" max="82" width="11" style="1" customWidth="1"/>
    <col min="83" max="129" width="1.5" style="1" customWidth="1"/>
    <col min="130" max="16384" width="1.83203125" style="1" customWidth="1"/>
  </cols>
  <sheetData>
    <row r="1" spans="79:82" ht="6" customHeight="1">
      <c r="CA1" s="166" t="s">
        <v>61</v>
      </c>
      <c r="CB1" s="166"/>
      <c r="CC1" s="166"/>
      <c r="CD1" s="166"/>
    </row>
    <row r="2" spans="3:82" ht="13.5" customHeight="1">
      <c r="C2" s="3"/>
      <c r="D2" s="3"/>
      <c r="BJ2" s="75" t="s">
        <v>0</v>
      </c>
      <c r="BK2" s="76"/>
      <c r="BL2" s="76"/>
      <c r="BM2" s="76"/>
      <c r="BN2" s="76"/>
      <c r="BO2" s="76"/>
      <c r="BP2" s="76"/>
      <c r="BQ2" s="76"/>
      <c r="BR2" s="77"/>
      <c r="CA2" s="166"/>
      <c r="CB2" s="166"/>
      <c r="CC2" s="166"/>
      <c r="CD2" s="166"/>
    </row>
    <row r="3" spans="3:82" ht="13.5" customHeight="1">
      <c r="C3" s="68" t="s">
        <v>1</v>
      </c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4" t="s">
        <v>87</v>
      </c>
      <c r="BK3" s="64"/>
      <c r="BL3" s="64"/>
      <c r="BM3" s="63" t="s">
        <v>4</v>
      </c>
      <c r="BN3" s="63"/>
      <c r="BO3" s="63"/>
      <c r="BP3" s="62" t="s">
        <v>4</v>
      </c>
      <c r="BQ3" s="62"/>
      <c r="BR3" s="62"/>
      <c r="CA3" s="166"/>
      <c r="CB3" s="166"/>
      <c r="CC3" s="166"/>
      <c r="CD3" s="166"/>
    </row>
    <row r="4" spans="3:82" ht="32.25" customHeight="1">
      <c r="C4" s="177" t="s">
        <v>5</v>
      </c>
      <c r="D4" s="177"/>
      <c r="E4" s="177"/>
      <c r="F4" s="177"/>
      <c r="G4" s="177"/>
      <c r="H4" s="177"/>
      <c r="I4" s="177"/>
      <c r="J4" s="177"/>
      <c r="K4" s="177"/>
      <c r="L4" s="61" t="s">
        <v>83</v>
      </c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BA4" s="69" t="s">
        <v>2</v>
      </c>
      <c r="BB4" s="69"/>
      <c r="BC4" s="69"/>
      <c r="BD4" s="69"/>
      <c r="BE4" s="69"/>
      <c r="BF4" s="69"/>
      <c r="BG4" s="69"/>
      <c r="BH4" s="69"/>
      <c r="BI4" s="70"/>
      <c r="BJ4" s="65" t="s">
        <v>86</v>
      </c>
      <c r="BK4" s="66"/>
      <c r="BL4" s="66"/>
      <c r="BM4" s="66"/>
      <c r="BN4" s="66"/>
      <c r="BO4" s="66"/>
      <c r="BP4" s="66"/>
      <c r="BQ4" s="66"/>
      <c r="BR4" s="67"/>
      <c r="CA4" s="166"/>
      <c r="CB4" s="166"/>
      <c r="CC4" s="166"/>
      <c r="CD4" s="166"/>
    </row>
    <row r="5" spans="11:82" ht="11.25" customHeight="1">
      <c r="K5" s="2"/>
      <c r="L5" s="170" t="s">
        <v>3</v>
      </c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170"/>
      <c r="AQ5" s="170"/>
      <c r="AR5" s="170"/>
      <c r="AS5" s="170"/>
      <c r="AT5" s="170"/>
      <c r="AU5" s="170"/>
      <c r="AV5" s="170"/>
      <c r="AW5" s="170"/>
      <c r="AX5" s="170"/>
      <c r="CA5" s="167" t="s">
        <v>62</v>
      </c>
      <c r="CB5" s="167"/>
      <c r="CC5" s="167"/>
      <c r="CD5" s="167"/>
    </row>
    <row r="6" spans="79:82" ht="6" customHeight="1">
      <c r="CA6" s="167"/>
      <c r="CB6" s="167"/>
      <c r="CC6" s="167"/>
      <c r="CD6" s="167"/>
    </row>
    <row r="7" spans="3:82" ht="18" customHeight="1">
      <c r="C7" s="74" t="s">
        <v>90</v>
      </c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CA7" s="167"/>
      <c r="CB7" s="167"/>
      <c r="CC7" s="167"/>
      <c r="CD7" s="167"/>
    </row>
    <row r="8" spans="2:82" ht="15.75">
      <c r="B8" s="60"/>
      <c r="C8" s="60"/>
      <c r="D8" s="60"/>
      <c r="E8" s="169" t="s">
        <v>88</v>
      </c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69"/>
      <c r="BF8" s="169"/>
      <c r="BG8" s="169"/>
      <c r="BH8" s="169"/>
      <c r="BI8" s="169"/>
      <c r="BJ8" s="169"/>
      <c r="BK8" s="169"/>
      <c r="BL8" s="169"/>
      <c r="BM8" s="169"/>
      <c r="BN8" s="169"/>
      <c r="BO8" s="169"/>
      <c r="BP8" s="169"/>
      <c r="BQ8" s="169"/>
      <c r="BR8" s="6"/>
      <c r="CA8" s="167"/>
      <c r="CB8" s="167"/>
      <c r="CC8" s="167"/>
      <c r="CD8" s="167"/>
    </row>
    <row r="9" spans="79:82" ht="8.25" customHeight="1">
      <c r="CA9" s="168" t="s">
        <v>63</v>
      </c>
      <c r="CB9" s="168"/>
      <c r="CC9" s="168"/>
      <c r="CD9" s="168"/>
    </row>
    <row r="10" spans="42:82" ht="13.5" customHeight="1">
      <c r="AP10" s="78" t="s">
        <v>7</v>
      </c>
      <c r="AQ10" s="78"/>
      <c r="AR10" s="78"/>
      <c r="AS10" s="78"/>
      <c r="AT10" s="78"/>
      <c r="AU10" s="78"/>
      <c r="AV10" s="78"/>
      <c r="AW10" s="78"/>
      <c r="AX10" s="79" t="s">
        <v>8</v>
      </c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80"/>
      <c r="BJ10" s="75">
        <v>1801003</v>
      </c>
      <c r="BK10" s="76"/>
      <c r="BL10" s="76"/>
      <c r="BM10" s="76"/>
      <c r="BN10" s="76"/>
      <c r="BO10" s="76"/>
      <c r="BP10" s="76"/>
      <c r="BQ10" s="76"/>
      <c r="BR10" s="77"/>
      <c r="CA10" s="168"/>
      <c r="CB10" s="168"/>
      <c r="CC10" s="168"/>
      <c r="CD10" s="168"/>
    </row>
    <row r="11" ht="8.25" customHeight="1"/>
    <row r="12" spans="3:71" ht="12.75">
      <c r="C12" s="96" t="s">
        <v>9</v>
      </c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</row>
    <row r="13" ht="9" customHeight="1"/>
    <row r="14" spans="3:70" ht="55.5" customHeight="1">
      <c r="C14" s="90" t="s">
        <v>10</v>
      </c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 t="s">
        <v>11</v>
      </c>
      <c r="AV14" s="90"/>
      <c r="AW14" s="90"/>
      <c r="AX14" s="90"/>
      <c r="AY14" s="90" t="s">
        <v>12</v>
      </c>
      <c r="AZ14" s="90"/>
      <c r="BA14" s="90"/>
      <c r="BB14" s="90"/>
      <c r="BC14" s="90"/>
      <c r="BD14" s="90"/>
      <c r="BE14" s="90"/>
      <c r="BF14" s="90"/>
      <c r="BG14" s="90"/>
      <c r="BH14" s="90" t="s">
        <v>13</v>
      </c>
      <c r="BI14" s="90"/>
      <c r="BJ14" s="90"/>
      <c r="BK14" s="90"/>
      <c r="BL14" s="90"/>
      <c r="BM14" s="90"/>
      <c r="BN14" s="90"/>
      <c r="BO14" s="90"/>
      <c r="BP14" s="90"/>
      <c r="BQ14" s="90"/>
      <c r="BR14" s="90"/>
    </row>
    <row r="15" spans="3:70" ht="13.5" customHeight="1">
      <c r="C15" s="90">
        <v>1</v>
      </c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>
        <v>2</v>
      </c>
      <c r="AV15" s="90"/>
      <c r="AW15" s="90"/>
      <c r="AX15" s="90"/>
      <c r="AY15" s="90">
        <v>3</v>
      </c>
      <c r="AZ15" s="90"/>
      <c r="BA15" s="90"/>
      <c r="BB15" s="90"/>
      <c r="BC15" s="90"/>
      <c r="BD15" s="90"/>
      <c r="BE15" s="90"/>
      <c r="BF15" s="90"/>
      <c r="BG15" s="90"/>
      <c r="BH15" s="90">
        <v>4</v>
      </c>
      <c r="BI15" s="90"/>
      <c r="BJ15" s="90"/>
      <c r="BK15" s="90"/>
      <c r="BL15" s="90"/>
      <c r="BM15" s="90"/>
      <c r="BN15" s="90"/>
      <c r="BO15" s="90"/>
      <c r="BP15" s="90"/>
      <c r="BQ15" s="90"/>
      <c r="BR15" s="90"/>
    </row>
    <row r="16" spans="3:70" ht="13.5" customHeight="1">
      <c r="C16" s="98" t="s">
        <v>14</v>
      </c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89">
        <v>2000</v>
      </c>
      <c r="AV16" s="89"/>
      <c r="AW16" s="89"/>
      <c r="AX16" s="89"/>
      <c r="AY16" s="81">
        <v>2357</v>
      </c>
      <c r="AZ16" s="81"/>
      <c r="BA16" s="81"/>
      <c r="BB16" s="81"/>
      <c r="BC16" s="81"/>
      <c r="BD16" s="81"/>
      <c r="BE16" s="81"/>
      <c r="BF16" s="81"/>
      <c r="BG16" s="81"/>
      <c r="BH16" s="91">
        <v>3069</v>
      </c>
      <c r="BI16" s="91"/>
      <c r="BJ16" s="91"/>
      <c r="BK16" s="91"/>
      <c r="BL16" s="91"/>
      <c r="BM16" s="91"/>
      <c r="BN16" s="91"/>
      <c r="BO16" s="91"/>
      <c r="BP16" s="91"/>
      <c r="BQ16" s="91"/>
      <c r="BR16" s="91"/>
    </row>
    <row r="17" spans="3:70" ht="13.5" customHeight="1">
      <c r="C17" s="71" t="s">
        <v>66</v>
      </c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3"/>
      <c r="AU17" s="85">
        <v>2010</v>
      </c>
      <c r="AV17" s="86"/>
      <c r="AW17" s="86"/>
      <c r="AX17" s="87"/>
      <c r="AY17" s="174">
        <f>AY18-AY19+AY20+AY21</f>
        <v>0</v>
      </c>
      <c r="AZ17" s="175"/>
      <c r="BA17" s="175"/>
      <c r="BB17" s="175"/>
      <c r="BC17" s="175"/>
      <c r="BD17" s="175"/>
      <c r="BE17" s="175"/>
      <c r="BF17" s="175"/>
      <c r="BG17" s="176"/>
      <c r="BH17" s="171">
        <f>BH18-BH19+BH20+BH21</f>
        <v>0</v>
      </c>
      <c r="BI17" s="172"/>
      <c r="BJ17" s="172"/>
      <c r="BK17" s="172"/>
      <c r="BL17" s="172"/>
      <c r="BM17" s="172"/>
      <c r="BN17" s="172"/>
      <c r="BO17" s="172"/>
      <c r="BP17" s="172"/>
      <c r="BQ17" s="172"/>
      <c r="BR17" s="173"/>
    </row>
    <row r="18" spans="3:70" ht="13.5" customHeight="1">
      <c r="C18" s="71" t="s">
        <v>68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3"/>
      <c r="AU18" s="85">
        <v>2011</v>
      </c>
      <c r="AV18" s="86"/>
      <c r="AW18" s="86"/>
      <c r="AX18" s="87"/>
      <c r="AY18" s="162"/>
      <c r="AZ18" s="163"/>
      <c r="BA18" s="163"/>
      <c r="BB18" s="163"/>
      <c r="BC18" s="163"/>
      <c r="BD18" s="163"/>
      <c r="BE18" s="163"/>
      <c r="BF18" s="163"/>
      <c r="BG18" s="164"/>
      <c r="BH18" s="82"/>
      <c r="BI18" s="83"/>
      <c r="BJ18" s="83"/>
      <c r="BK18" s="83"/>
      <c r="BL18" s="83"/>
      <c r="BM18" s="83"/>
      <c r="BN18" s="83"/>
      <c r="BO18" s="83"/>
      <c r="BP18" s="83"/>
      <c r="BQ18" s="83"/>
      <c r="BR18" s="84"/>
    </row>
    <row r="19" spans="3:70" ht="13.5" customHeight="1">
      <c r="C19" s="71" t="s">
        <v>69</v>
      </c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3"/>
      <c r="AU19" s="85">
        <v>2012</v>
      </c>
      <c r="AV19" s="86"/>
      <c r="AW19" s="86"/>
      <c r="AX19" s="87"/>
      <c r="AY19" s="162"/>
      <c r="AZ19" s="163"/>
      <c r="BA19" s="163"/>
      <c r="BB19" s="163"/>
      <c r="BC19" s="163"/>
      <c r="BD19" s="163"/>
      <c r="BE19" s="163"/>
      <c r="BF19" s="163"/>
      <c r="BG19" s="164"/>
      <c r="BH19" s="82"/>
      <c r="BI19" s="83"/>
      <c r="BJ19" s="83"/>
      <c r="BK19" s="83"/>
      <c r="BL19" s="83"/>
      <c r="BM19" s="83"/>
      <c r="BN19" s="83"/>
      <c r="BO19" s="83"/>
      <c r="BP19" s="83"/>
      <c r="BQ19" s="83"/>
      <c r="BR19" s="84"/>
    </row>
    <row r="20" spans="3:70" ht="13.5" customHeight="1">
      <c r="C20" s="71" t="s">
        <v>70</v>
      </c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3"/>
      <c r="AU20" s="85">
        <v>2013</v>
      </c>
      <c r="AV20" s="86"/>
      <c r="AW20" s="86"/>
      <c r="AX20" s="87"/>
      <c r="AY20" s="162"/>
      <c r="AZ20" s="163"/>
      <c r="BA20" s="163"/>
      <c r="BB20" s="163"/>
      <c r="BC20" s="163"/>
      <c r="BD20" s="163"/>
      <c r="BE20" s="163"/>
      <c r="BF20" s="163"/>
      <c r="BG20" s="164"/>
      <c r="BH20" s="82"/>
      <c r="BI20" s="83"/>
      <c r="BJ20" s="83"/>
      <c r="BK20" s="83"/>
      <c r="BL20" s="83"/>
      <c r="BM20" s="83"/>
      <c r="BN20" s="83"/>
      <c r="BO20" s="83"/>
      <c r="BP20" s="83"/>
      <c r="BQ20" s="83"/>
      <c r="BR20" s="84"/>
    </row>
    <row r="21" spans="3:70" ht="13.5" customHeight="1">
      <c r="C21" s="71" t="s">
        <v>71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3"/>
      <c r="AU21" s="85">
        <v>2014</v>
      </c>
      <c r="AV21" s="86"/>
      <c r="AW21" s="86"/>
      <c r="AX21" s="87"/>
      <c r="AY21" s="162"/>
      <c r="AZ21" s="163"/>
      <c r="BA21" s="163"/>
      <c r="BB21" s="163"/>
      <c r="BC21" s="163"/>
      <c r="BD21" s="163"/>
      <c r="BE21" s="163"/>
      <c r="BF21" s="163"/>
      <c r="BG21" s="164"/>
      <c r="BH21" s="82"/>
      <c r="BI21" s="83"/>
      <c r="BJ21" s="83"/>
      <c r="BK21" s="83"/>
      <c r="BL21" s="83"/>
      <c r="BM21" s="83"/>
      <c r="BN21" s="83"/>
      <c r="BO21" s="83"/>
      <c r="BP21" s="83"/>
      <c r="BQ21" s="83"/>
      <c r="BR21" s="84"/>
    </row>
    <row r="22" spans="3:70" ht="13.5" customHeight="1">
      <c r="C22" s="99" t="s">
        <v>15</v>
      </c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185">
        <v>2050</v>
      </c>
      <c r="AV22" s="185"/>
      <c r="AW22" s="185"/>
      <c r="AX22" s="185"/>
      <c r="AY22" s="4" t="s">
        <v>59</v>
      </c>
      <c r="AZ22" s="110"/>
      <c r="BA22" s="110"/>
      <c r="BB22" s="110"/>
      <c r="BC22" s="110"/>
      <c r="BD22" s="110"/>
      <c r="BE22" s="110"/>
      <c r="BF22" s="110"/>
      <c r="BG22" s="5" t="s">
        <v>60</v>
      </c>
      <c r="BH22" s="4" t="s">
        <v>59</v>
      </c>
      <c r="BI22" s="110"/>
      <c r="BJ22" s="110"/>
      <c r="BK22" s="110"/>
      <c r="BL22" s="110"/>
      <c r="BM22" s="110"/>
      <c r="BN22" s="110"/>
      <c r="BO22" s="110"/>
      <c r="BP22" s="110"/>
      <c r="BQ22" s="110"/>
      <c r="BR22" s="5" t="s">
        <v>60</v>
      </c>
    </row>
    <row r="23" spans="3:70" ht="13.5" customHeight="1">
      <c r="C23" s="71" t="s">
        <v>67</v>
      </c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3"/>
      <c r="AU23" s="85">
        <v>2070</v>
      </c>
      <c r="AV23" s="86"/>
      <c r="AW23" s="86"/>
      <c r="AX23" s="87"/>
      <c r="AY23" s="187"/>
      <c r="AZ23" s="110"/>
      <c r="BA23" s="110"/>
      <c r="BB23" s="110"/>
      <c r="BC23" s="110"/>
      <c r="BD23" s="110"/>
      <c r="BE23" s="110"/>
      <c r="BF23" s="110"/>
      <c r="BG23" s="188"/>
      <c r="BH23" s="187"/>
      <c r="BI23" s="110"/>
      <c r="BJ23" s="110"/>
      <c r="BK23" s="110"/>
      <c r="BL23" s="110"/>
      <c r="BM23" s="110"/>
      <c r="BN23" s="110"/>
      <c r="BO23" s="110"/>
      <c r="BP23" s="110"/>
      <c r="BQ23" s="110"/>
      <c r="BR23" s="188"/>
    </row>
    <row r="24" spans="3:70" ht="13.5" customHeight="1">
      <c r="C24" s="100" t="s">
        <v>16</v>
      </c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65">
        <v>2090</v>
      </c>
      <c r="AV24" s="165"/>
      <c r="AW24" s="165"/>
      <c r="AX24" s="165"/>
      <c r="AY24" s="161">
        <f>IF((AY16+AY17)&gt;(AZ22+AY23),AY16+AY17-AZ22-AY23,0)</f>
        <v>2357</v>
      </c>
      <c r="AZ24" s="161"/>
      <c r="BA24" s="161"/>
      <c r="BB24" s="161"/>
      <c r="BC24" s="161"/>
      <c r="BD24" s="161"/>
      <c r="BE24" s="161"/>
      <c r="BF24" s="161"/>
      <c r="BG24" s="161"/>
      <c r="BH24" s="189">
        <f>IF((BH16+BH17)&gt;(BI22+BH23),BH16+BH17-BI22-BH23,0)</f>
        <v>3069</v>
      </c>
      <c r="BI24" s="190"/>
      <c r="BJ24" s="190"/>
      <c r="BK24" s="190"/>
      <c r="BL24" s="190"/>
      <c r="BM24" s="190"/>
      <c r="BN24" s="190"/>
      <c r="BO24" s="190"/>
      <c r="BP24" s="190"/>
      <c r="BQ24" s="190"/>
      <c r="BR24" s="191"/>
    </row>
    <row r="25" spans="3:70" ht="13.5" customHeight="1">
      <c r="C25" s="106" t="s">
        <v>17</v>
      </c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65"/>
      <c r="AV25" s="165"/>
      <c r="AW25" s="165"/>
      <c r="AX25" s="165"/>
      <c r="AY25" s="161"/>
      <c r="AZ25" s="161"/>
      <c r="BA25" s="161"/>
      <c r="BB25" s="161"/>
      <c r="BC25" s="161"/>
      <c r="BD25" s="161"/>
      <c r="BE25" s="161"/>
      <c r="BF25" s="161"/>
      <c r="BG25" s="161"/>
      <c r="BH25" s="192"/>
      <c r="BI25" s="193"/>
      <c r="BJ25" s="193"/>
      <c r="BK25" s="193"/>
      <c r="BL25" s="193"/>
      <c r="BM25" s="193"/>
      <c r="BN25" s="193"/>
      <c r="BO25" s="193"/>
      <c r="BP25" s="193"/>
      <c r="BQ25" s="193"/>
      <c r="BR25" s="194"/>
    </row>
    <row r="26" spans="3:70" ht="13.5" customHeight="1">
      <c r="C26" s="104" t="s">
        <v>18</v>
      </c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86">
        <v>2095</v>
      </c>
      <c r="AV26" s="186"/>
      <c r="AW26" s="186"/>
      <c r="AX26" s="186"/>
      <c r="AY26" s="17" t="s">
        <v>59</v>
      </c>
      <c r="AZ26" s="97">
        <f>IF((AZ22+AY23)&gt;(AY16+AY17),AZ22+AY23-AY16-AY17,0)</f>
        <v>0</v>
      </c>
      <c r="BA26" s="97"/>
      <c r="BB26" s="97"/>
      <c r="BC26" s="97"/>
      <c r="BD26" s="97"/>
      <c r="BE26" s="97"/>
      <c r="BF26" s="97"/>
      <c r="BG26" s="18" t="s">
        <v>60</v>
      </c>
      <c r="BH26" s="51" t="s">
        <v>59</v>
      </c>
      <c r="BI26" s="112">
        <f>IF((BI22+BH23)&gt;(BH16+BH17),BI22+BH23-BH16-BH17,0)</f>
        <v>0</v>
      </c>
      <c r="BJ26" s="112"/>
      <c r="BK26" s="112"/>
      <c r="BL26" s="112"/>
      <c r="BM26" s="112"/>
      <c r="BN26" s="112"/>
      <c r="BO26" s="112"/>
      <c r="BP26" s="112"/>
      <c r="BQ26" s="112"/>
      <c r="BR26" s="52" t="s">
        <v>60</v>
      </c>
    </row>
    <row r="27" spans="3:70" ht="13.5" customHeight="1">
      <c r="C27" s="71" t="s">
        <v>72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3"/>
      <c r="AU27" s="85">
        <v>2105</v>
      </c>
      <c r="AV27" s="86"/>
      <c r="AW27" s="86"/>
      <c r="AX27" s="86"/>
      <c r="AY27" s="53"/>
      <c r="AZ27" s="184"/>
      <c r="BA27" s="184"/>
      <c r="BB27" s="184"/>
      <c r="BC27" s="184"/>
      <c r="BD27" s="184"/>
      <c r="BE27" s="184"/>
      <c r="BF27" s="184"/>
      <c r="BG27" s="54"/>
      <c r="BH27" s="53"/>
      <c r="BI27" s="118"/>
      <c r="BJ27" s="118"/>
      <c r="BK27" s="118"/>
      <c r="BL27" s="118"/>
      <c r="BM27" s="118"/>
      <c r="BN27" s="118"/>
      <c r="BO27" s="118"/>
      <c r="BP27" s="118"/>
      <c r="BQ27" s="118"/>
      <c r="BR27" s="55"/>
    </row>
    <row r="28" spans="3:70" ht="13.5" customHeight="1">
      <c r="C28" s="71" t="s">
        <v>73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3"/>
      <c r="AU28" s="85">
        <v>2110</v>
      </c>
      <c r="AV28" s="86"/>
      <c r="AW28" s="86"/>
      <c r="AX28" s="86"/>
      <c r="AY28" s="48"/>
      <c r="AZ28" s="111"/>
      <c r="BA28" s="111"/>
      <c r="BB28" s="111"/>
      <c r="BC28" s="111"/>
      <c r="BD28" s="111"/>
      <c r="BE28" s="111"/>
      <c r="BF28" s="111"/>
      <c r="BG28" s="49"/>
      <c r="BH28" s="48"/>
      <c r="BI28" s="113"/>
      <c r="BJ28" s="113"/>
      <c r="BK28" s="113"/>
      <c r="BL28" s="113"/>
      <c r="BM28" s="113"/>
      <c r="BN28" s="113"/>
      <c r="BO28" s="113"/>
      <c r="BP28" s="113"/>
      <c r="BQ28" s="113"/>
      <c r="BR28" s="50"/>
    </row>
    <row r="29" spans="3:70" ht="13.5" customHeight="1">
      <c r="C29" s="71" t="s">
        <v>74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3"/>
      <c r="AU29" s="85">
        <v>2111</v>
      </c>
      <c r="AV29" s="86"/>
      <c r="AW29" s="86"/>
      <c r="AX29" s="87"/>
      <c r="AY29" s="181"/>
      <c r="AZ29" s="182"/>
      <c r="BA29" s="182"/>
      <c r="BB29" s="182"/>
      <c r="BC29" s="182"/>
      <c r="BD29" s="182"/>
      <c r="BE29" s="182"/>
      <c r="BF29" s="182"/>
      <c r="BG29" s="183"/>
      <c r="BH29" s="178"/>
      <c r="BI29" s="179"/>
      <c r="BJ29" s="179"/>
      <c r="BK29" s="179"/>
      <c r="BL29" s="179"/>
      <c r="BM29" s="179"/>
      <c r="BN29" s="179"/>
      <c r="BO29" s="179"/>
      <c r="BP29" s="179"/>
      <c r="BQ29" s="179"/>
      <c r="BR29" s="180"/>
    </row>
    <row r="30" spans="3:70" ht="13.5" customHeight="1">
      <c r="C30" s="71" t="s">
        <v>75</v>
      </c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3"/>
      <c r="AU30" s="85">
        <v>2112</v>
      </c>
      <c r="AV30" s="86"/>
      <c r="AW30" s="86"/>
      <c r="AX30" s="87"/>
      <c r="AY30" s="116"/>
      <c r="AZ30" s="111"/>
      <c r="BA30" s="111"/>
      <c r="BB30" s="111"/>
      <c r="BC30" s="111"/>
      <c r="BD30" s="111"/>
      <c r="BE30" s="111"/>
      <c r="BF30" s="111"/>
      <c r="BG30" s="117"/>
      <c r="BH30" s="114"/>
      <c r="BI30" s="113"/>
      <c r="BJ30" s="113"/>
      <c r="BK30" s="113"/>
      <c r="BL30" s="113"/>
      <c r="BM30" s="113"/>
      <c r="BN30" s="113"/>
      <c r="BO30" s="113"/>
      <c r="BP30" s="113"/>
      <c r="BQ30" s="113"/>
      <c r="BR30" s="115"/>
    </row>
    <row r="31" spans="3:70" ht="13.5" customHeight="1">
      <c r="C31" s="98" t="s">
        <v>19</v>
      </c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89">
        <v>2120</v>
      </c>
      <c r="AV31" s="89"/>
      <c r="AW31" s="89"/>
      <c r="AX31" s="89"/>
      <c r="AY31" s="88">
        <v>304</v>
      </c>
      <c r="AZ31" s="88"/>
      <c r="BA31" s="88"/>
      <c r="BB31" s="88"/>
      <c r="BC31" s="88"/>
      <c r="BD31" s="88"/>
      <c r="BE31" s="88"/>
      <c r="BF31" s="88"/>
      <c r="BG31" s="88"/>
      <c r="BH31" s="91">
        <v>434</v>
      </c>
      <c r="BI31" s="91"/>
      <c r="BJ31" s="91"/>
      <c r="BK31" s="91"/>
      <c r="BL31" s="91"/>
      <c r="BM31" s="91"/>
      <c r="BN31" s="91"/>
      <c r="BO31" s="91"/>
      <c r="BP31" s="91"/>
      <c r="BQ31" s="91"/>
      <c r="BR31" s="91"/>
    </row>
    <row r="32" spans="3:70" ht="26.25" customHeight="1">
      <c r="C32" s="71" t="s">
        <v>76</v>
      </c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3"/>
      <c r="AU32" s="85">
        <v>2121</v>
      </c>
      <c r="AV32" s="86"/>
      <c r="AW32" s="86"/>
      <c r="AX32" s="87"/>
      <c r="AY32" s="92"/>
      <c r="AZ32" s="93"/>
      <c r="BA32" s="93"/>
      <c r="BB32" s="93"/>
      <c r="BC32" s="93"/>
      <c r="BD32" s="93"/>
      <c r="BE32" s="93"/>
      <c r="BF32" s="93"/>
      <c r="BG32" s="94"/>
      <c r="BH32" s="82"/>
      <c r="BI32" s="83"/>
      <c r="BJ32" s="83"/>
      <c r="BK32" s="83"/>
      <c r="BL32" s="83"/>
      <c r="BM32" s="83"/>
      <c r="BN32" s="83"/>
      <c r="BO32" s="83"/>
      <c r="BP32" s="83"/>
      <c r="BQ32" s="83"/>
      <c r="BR32" s="84"/>
    </row>
    <row r="33" spans="3:70" ht="26.25" customHeight="1">
      <c r="C33" s="71" t="s">
        <v>77</v>
      </c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3"/>
      <c r="AU33" s="85">
        <v>2122</v>
      </c>
      <c r="AV33" s="86"/>
      <c r="AW33" s="86"/>
      <c r="AX33" s="87"/>
      <c r="AY33" s="92"/>
      <c r="AZ33" s="93"/>
      <c r="BA33" s="93"/>
      <c r="BB33" s="93"/>
      <c r="BC33" s="93"/>
      <c r="BD33" s="93"/>
      <c r="BE33" s="93"/>
      <c r="BF33" s="93"/>
      <c r="BG33" s="94"/>
      <c r="BH33" s="82"/>
      <c r="BI33" s="83"/>
      <c r="BJ33" s="83"/>
      <c r="BK33" s="83"/>
      <c r="BL33" s="83"/>
      <c r="BM33" s="83"/>
      <c r="BN33" s="83"/>
      <c r="BO33" s="83"/>
      <c r="BP33" s="83"/>
      <c r="BQ33" s="83"/>
      <c r="BR33" s="84"/>
    </row>
    <row r="34" spans="3:70" ht="13.5" customHeight="1">
      <c r="C34" s="98" t="s">
        <v>20</v>
      </c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89">
        <v>2130</v>
      </c>
      <c r="AV34" s="89"/>
      <c r="AW34" s="89"/>
      <c r="AX34" s="89"/>
      <c r="AY34" s="8" t="s">
        <v>59</v>
      </c>
      <c r="AZ34" s="86">
        <v>2526</v>
      </c>
      <c r="BA34" s="86"/>
      <c r="BB34" s="86"/>
      <c r="BC34" s="86"/>
      <c r="BD34" s="86"/>
      <c r="BE34" s="86"/>
      <c r="BF34" s="86"/>
      <c r="BG34" s="14" t="s">
        <v>60</v>
      </c>
      <c r="BH34" s="4" t="s">
        <v>59</v>
      </c>
      <c r="BI34" s="110">
        <v>3523</v>
      </c>
      <c r="BJ34" s="110"/>
      <c r="BK34" s="110"/>
      <c r="BL34" s="110"/>
      <c r="BM34" s="110"/>
      <c r="BN34" s="110"/>
      <c r="BO34" s="110"/>
      <c r="BP34" s="110"/>
      <c r="BQ34" s="110"/>
      <c r="BR34" s="5" t="s">
        <v>60</v>
      </c>
    </row>
    <row r="35" spans="3:70" ht="13.5" customHeight="1">
      <c r="C35" s="98" t="s">
        <v>21</v>
      </c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89">
        <v>2150</v>
      </c>
      <c r="AV35" s="89"/>
      <c r="AW35" s="89"/>
      <c r="AX35" s="89"/>
      <c r="AY35" s="8" t="s">
        <v>59</v>
      </c>
      <c r="AZ35" s="86"/>
      <c r="BA35" s="86"/>
      <c r="BB35" s="86"/>
      <c r="BC35" s="86"/>
      <c r="BD35" s="86"/>
      <c r="BE35" s="86"/>
      <c r="BF35" s="86"/>
      <c r="BG35" s="14" t="s">
        <v>60</v>
      </c>
      <c r="BH35" s="4" t="s">
        <v>59</v>
      </c>
      <c r="BI35" s="110"/>
      <c r="BJ35" s="110"/>
      <c r="BK35" s="110"/>
      <c r="BL35" s="110"/>
      <c r="BM35" s="110"/>
      <c r="BN35" s="110"/>
      <c r="BO35" s="110"/>
      <c r="BP35" s="110"/>
      <c r="BQ35" s="110"/>
      <c r="BR35" s="5" t="s">
        <v>60</v>
      </c>
    </row>
    <row r="36" spans="3:70" ht="13.5" customHeight="1">
      <c r="C36" s="99" t="s">
        <v>22</v>
      </c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89">
        <v>2180</v>
      </c>
      <c r="AV36" s="89"/>
      <c r="AW36" s="89"/>
      <c r="AX36" s="89"/>
      <c r="AY36" s="8" t="s">
        <v>59</v>
      </c>
      <c r="AZ36" s="86">
        <v>25</v>
      </c>
      <c r="BA36" s="86"/>
      <c r="BB36" s="86"/>
      <c r="BC36" s="86"/>
      <c r="BD36" s="86"/>
      <c r="BE36" s="86"/>
      <c r="BF36" s="86"/>
      <c r="BG36" s="14" t="s">
        <v>60</v>
      </c>
      <c r="BH36" s="4" t="s">
        <v>59</v>
      </c>
      <c r="BI36" s="110">
        <v>129</v>
      </c>
      <c r="BJ36" s="110"/>
      <c r="BK36" s="110"/>
      <c r="BL36" s="110"/>
      <c r="BM36" s="110"/>
      <c r="BN36" s="110"/>
      <c r="BO36" s="110"/>
      <c r="BP36" s="110"/>
      <c r="BQ36" s="110"/>
      <c r="BR36" s="5" t="s">
        <v>60</v>
      </c>
    </row>
    <row r="37" spans="3:70" ht="27" customHeight="1">
      <c r="C37" s="71" t="s">
        <v>78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3"/>
      <c r="AU37" s="85">
        <v>2181</v>
      </c>
      <c r="AV37" s="86"/>
      <c r="AW37" s="86"/>
      <c r="AX37" s="87"/>
      <c r="AY37" s="85"/>
      <c r="AZ37" s="86"/>
      <c r="BA37" s="86"/>
      <c r="BB37" s="86"/>
      <c r="BC37" s="86"/>
      <c r="BD37" s="86"/>
      <c r="BE37" s="86"/>
      <c r="BF37" s="86"/>
      <c r="BG37" s="87"/>
      <c r="BH37" s="187"/>
      <c r="BI37" s="110"/>
      <c r="BJ37" s="110"/>
      <c r="BK37" s="110"/>
      <c r="BL37" s="110"/>
      <c r="BM37" s="110"/>
      <c r="BN37" s="110"/>
      <c r="BO37" s="110"/>
      <c r="BP37" s="110"/>
      <c r="BQ37" s="110"/>
      <c r="BR37" s="188"/>
    </row>
    <row r="38" spans="3:70" ht="26.25" customHeight="1">
      <c r="C38" s="71" t="s">
        <v>79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3"/>
      <c r="AU38" s="85">
        <v>2182</v>
      </c>
      <c r="AV38" s="86"/>
      <c r="AW38" s="86"/>
      <c r="AX38" s="87"/>
      <c r="AY38" s="85"/>
      <c r="AZ38" s="86"/>
      <c r="BA38" s="86"/>
      <c r="BB38" s="86"/>
      <c r="BC38" s="86"/>
      <c r="BD38" s="86"/>
      <c r="BE38" s="86"/>
      <c r="BF38" s="86"/>
      <c r="BG38" s="87"/>
      <c r="BH38" s="187"/>
      <c r="BI38" s="110"/>
      <c r="BJ38" s="110"/>
      <c r="BK38" s="110"/>
      <c r="BL38" s="110"/>
      <c r="BM38" s="110"/>
      <c r="BN38" s="110"/>
      <c r="BO38" s="110"/>
      <c r="BP38" s="110"/>
      <c r="BQ38" s="110"/>
      <c r="BR38" s="188"/>
    </row>
    <row r="39" spans="3:70" ht="13.5" customHeight="1">
      <c r="C39" s="100" t="s">
        <v>23</v>
      </c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2"/>
      <c r="AU39" s="136">
        <v>2190</v>
      </c>
      <c r="AV39" s="137"/>
      <c r="AW39" s="137"/>
      <c r="AX39" s="138"/>
      <c r="AY39" s="130">
        <f>IF((AY24-AZ26+AY31+AZ27+AZ28-AZ34-AZ35-AZ36)&gt;0,AY24-AZ26+AY31+AZ27+AZ28-AZ34-AZ35-AZ36,0)</f>
        <v>110</v>
      </c>
      <c r="AZ39" s="131"/>
      <c r="BA39" s="131"/>
      <c r="BB39" s="131"/>
      <c r="BC39" s="131"/>
      <c r="BD39" s="131"/>
      <c r="BE39" s="131"/>
      <c r="BF39" s="131"/>
      <c r="BG39" s="132"/>
      <c r="BH39" s="119">
        <f>IF((BH24+BH31+BI27+BI28-BI34-BI35-BI36)&gt;0,BH24+BH31+BI27+BI28-BI34-BI35-BI36,0)</f>
        <v>0</v>
      </c>
      <c r="BI39" s="120"/>
      <c r="BJ39" s="120"/>
      <c r="BK39" s="120"/>
      <c r="BL39" s="120"/>
      <c r="BM39" s="120"/>
      <c r="BN39" s="120"/>
      <c r="BO39" s="120"/>
      <c r="BP39" s="120"/>
      <c r="BQ39" s="120"/>
      <c r="BR39" s="121"/>
    </row>
    <row r="40" spans="3:70" ht="13.5" customHeight="1">
      <c r="C40" s="106" t="s">
        <v>17</v>
      </c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8"/>
      <c r="AU40" s="139"/>
      <c r="AV40" s="140"/>
      <c r="AW40" s="140"/>
      <c r="AX40" s="141"/>
      <c r="AY40" s="133"/>
      <c r="AZ40" s="134"/>
      <c r="BA40" s="134"/>
      <c r="BB40" s="134"/>
      <c r="BC40" s="134"/>
      <c r="BD40" s="134"/>
      <c r="BE40" s="134"/>
      <c r="BF40" s="134"/>
      <c r="BG40" s="135"/>
      <c r="BH40" s="122"/>
      <c r="BI40" s="123"/>
      <c r="BJ40" s="123"/>
      <c r="BK40" s="123"/>
      <c r="BL40" s="123"/>
      <c r="BM40" s="123"/>
      <c r="BN40" s="123"/>
      <c r="BO40" s="123"/>
      <c r="BP40" s="123"/>
      <c r="BQ40" s="123"/>
      <c r="BR40" s="124"/>
    </row>
    <row r="41" spans="3:70" ht="13.5" customHeight="1">
      <c r="C41" s="104" t="s">
        <v>18</v>
      </c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89">
        <v>2195</v>
      </c>
      <c r="AV41" s="89"/>
      <c r="AW41" s="89"/>
      <c r="AX41" s="89"/>
      <c r="AY41" s="15" t="s">
        <v>59</v>
      </c>
      <c r="AZ41" s="157">
        <f>IF((AY24-AZ26+AY31+AZ27+AZ28-AZ34-AZ35-AZ36)&lt;0,-AY24+AZ26-AY31-AZ27-AZ28+AZ34+AZ35+AZ36,0)</f>
        <v>0</v>
      </c>
      <c r="BA41" s="157"/>
      <c r="BB41" s="157"/>
      <c r="BC41" s="157"/>
      <c r="BD41" s="157"/>
      <c r="BE41" s="157"/>
      <c r="BF41" s="157"/>
      <c r="BG41" s="16" t="s">
        <v>60</v>
      </c>
      <c r="BH41" s="19" t="s">
        <v>59</v>
      </c>
      <c r="BI41" s="109">
        <f>IF((BH24-BI26+BH31+BI27+BI28-BI34-BI35-BI36)&lt;0,-BH24+BI26-BH31-BI27-BI28+BI34+BI35+BI36,0)</f>
        <v>149</v>
      </c>
      <c r="BJ41" s="109"/>
      <c r="BK41" s="109"/>
      <c r="BL41" s="109"/>
      <c r="BM41" s="109"/>
      <c r="BN41" s="109"/>
      <c r="BO41" s="109"/>
      <c r="BP41" s="109"/>
      <c r="BQ41" s="109"/>
      <c r="BR41" s="20" t="s">
        <v>60</v>
      </c>
    </row>
    <row r="42" spans="3:70" ht="13.5" customHeight="1">
      <c r="C42" s="98" t="s">
        <v>24</v>
      </c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89">
        <v>2200</v>
      </c>
      <c r="AV42" s="89"/>
      <c r="AW42" s="89"/>
      <c r="AX42" s="89"/>
      <c r="AY42" s="88"/>
      <c r="AZ42" s="88"/>
      <c r="BA42" s="88"/>
      <c r="BB42" s="88"/>
      <c r="BC42" s="88"/>
      <c r="BD42" s="88"/>
      <c r="BE42" s="88"/>
      <c r="BF42" s="88"/>
      <c r="BG42" s="88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</row>
    <row r="43" spans="3:70" ht="13.5" customHeight="1">
      <c r="C43" s="98" t="s">
        <v>25</v>
      </c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89">
        <v>2220</v>
      </c>
      <c r="AV43" s="89"/>
      <c r="AW43" s="89"/>
      <c r="AX43" s="89"/>
      <c r="AY43" s="88"/>
      <c r="AZ43" s="88"/>
      <c r="BA43" s="88"/>
      <c r="BB43" s="88"/>
      <c r="BC43" s="88"/>
      <c r="BD43" s="88"/>
      <c r="BE43" s="88"/>
      <c r="BF43" s="88"/>
      <c r="BG43" s="88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</row>
    <row r="44" spans="3:70" ht="13.5" customHeight="1">
      <c r="C44" s="98" t="s">
        <v>26</v>
      </c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89">
        <v>2240</v>
      </c>
      <c r="AV44" s="89"/>
      <c r="AW44" s="89"/>
      <c r="AX44" s="89"/>
      <c r="AY44" s="88"/>
      <c r="AZ44" s="88"/>
      <c r="BA44" s="88"/>
      <c r="BB44" s="88"/>
      <c r="BC44" s="88"/>
      <c r="BD44" s="88"/>
      <c r="BE44" s="88"/>
      <c r="BF44" s="88"/>
      <c r="BG44" s="88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</row>
    <row r="45" spans="3:70" ht="13.5" customHeight="1">
      <c r="C45" s="71" t="s">
        <v>80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3"/>
      <c r="AU45" s="85">
        <v>2241</v>
      </c>
      <c r="AV45" s="86"/>
      <c r="AW45" s="86"/>
      <c r="AX45" s="87"/>
      <c r="AY45" s="92"/>
      <c r="AZ45" s="93"/>
      <c r="BA45" s="93"/>
      <c r="BB45" s="93"/>
      <c r="BC45" s="93"/>
      <c r="BD45" s="93"/>
      <c r="BE45" s="93"/>
      <c r="BF45" s="93"/>
      <c r="BG45" s="94"/>
      <c r="BH45" s="82"/>
      <c r="BI45" s="83"/>
      <c r="BJ45" s="83"/>
      <c r="BK45" s="83"/>
      <c r="BL45" s="83"/>
      <c r="BM45" s="83"/>
      <c r="BN45" s="83"/>
      <c r="BO45" s="83"/>
      <c r="BP45" s="83"/>
      <c r="BQ45" s="83"/>
      <c r="BR45" s="84"/>
    </row>
    <row r="46" spans="3:70" ht="13.5" customHeight="1">
      <c r="C46" s="98" t="s">
        <v>27</v>
      </c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89">
        <v>2250</v>
      </c>
      <c r="AV46" s="89"/>
      <c r="AW46" s="89"/>
      <c r="AX46" s="89"/>
      <c r="AY46" s="8" t="s">
        <v>59</v>
      </c>
      <c r="AZ46" s="86"/>
      <c r="BA46" s="86"/>
      <c r="BB46" s="86"/>
      <c r="BC46" s="86"/>
      <c r="BD46" s="86"/>
      <c r="BE46" s="86"/>
      <c r="BF46" s="86"/>
      <c r="BG46" s="14" t="s">
        <v>60</v>
      </c>
      <c r="BH46" s="4" t="s">
        <v>59</v>
      </c>
      <c r="BI46" s="110"/>
      <c r="BJ46" s="110"/>
      <c r="BK46" s="110"/>
      <c r="BL46" s="110"/>
      <c r="BM46" s="110"/>
      <c r="BN46" s="110"/>
      <c r="BO46" s="110"/>
      <c r="BP46" s="110"/>
      <c r="BQ46" s="110"/>
      <c r="BR46" s="5" t="s">
        <v>60</v>
      </c>
    </row>
    <row r="47" spans="3:70" ht="13.5" customHeight="1">
      <c r="C47" s="98" t="s">
        <v>28</v>
      </c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89">
        <v>2255</v>
      </c>
      <c r="AV47" s="89"/>
      <c r="AW47" s="89"/>
      <c r="AX47" s="89"/>
      <c r="AY47" s="8" t="s">
        <v>59</v>
      </c>
      <c r="AZ47" s="86"/>
      <c r="BA47" s="86"/>
      <c r="BB47" s="86"/>
      <c r="BC47" s="86"/>
      <c r="BD47" s="86"/>
      <c r="BE47" s="86"/>
      <c r="BF47" s="86"/>
      <c r="BG47" s="14" t="s">
        <v>60</v>
      </c>
      <c r="BH47" s="4" t="s">
        <v>59</v>
      </c>
      <c r="BI47" s="110"/>
      <c r="BJ47" s="110"/>
      <c r="BK47" s="110"/>
      <c r="BL47" s="110"/>
      <c r="BM47" s="110"/>
      <c r="BN47" s="110"/>
      <c r="BO47" s="110"/>
      <c r="BP47" s="110"/>
      <c r="BQ47" s="110"/>
      <c r="BR47" s="5" t="s">
        <v>60</v>
      </c>
    </row>
    <row r="48" spans="3:70" ht="13.5" customHeight="1">
      <c r="C48" s="99" t="s">
        <v>29</v>
      </c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89">
        <v>2270</v>
      </c>
      <c r="AV48" s="89"/>
      <c r="AW48" s="89"/>
      <c r="AX48" s="89"/>
      <c r="AY48" s="8" t="s">
        <v>59</v>
      </c>
      <c r="AZ48" s="86"/>
      <c r="BA48" s="86"/>
      <c r="BB48" s="86"/>
      <c r="BC48" s="86"/>
      <c r="BD48" s="86"/>
      <c r="BE48" s="86"/>
      <c r="BF48" s="86"/>
      <c r="BG48" s="14" t="s">
        <v>60</v>
      </c>
      <c r="BH48" s="4" t="s">
        <v>59</v>
      </c>
      <c r="BI48" s="110"/>
      <c r="BJ48" s="110"/>
      <c r="BK48" s="110"/>
      <c r="BL48" s="110"/>
      <c r="BM48" s="110"/>
      <c r="BN48" s="110"/>
      <c r="BO48" s="110"/>
      <c r="BP48" s="110"/>
      <c r="BQ48" s="110"/>
      <c r="BR48" s="5" t="s">
        <v>60</v>
      </c>
    </row>
    <row r="49" spans="1:71" s="29" customFormat="1" ht="13.5" customHeight="1">
      <c r="A49" s="28"/>
      <c r="B49" s="28"/>
      <c r="C49" s="195" t="s">
        <v>81</v>
      </c>
      <c r="D49" s="196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196"/>
      <c r="Y49" s="196"/>
      <c r="Z49" s="196"/>
      <c r="AA49" s="196"/>
      <c r="AB49" s="196"/>
      <c r="AC49" s="196"/>
      <c r="AD49" s="196"/>
      <c r="AE49" s="196"/>
      <c r="AF49" s="196"/>
      <c r="AG49" s="196"/>
      <c r="AH49" s="196"/>
      <c r="AI49" s="196"/>
      <c r="AJ49" s="196"/>
      <c r="AK49" s="196"/>
      <c r="AL49" s="196"/>
      <c r="AM49" s="196"/>
      <c r="AN49" s="196"/>
      <c r="AO49" s="196"/>
      <c r="AP49" s="196"/>
      <c r="AQ49" s="196"/>
      <c r="AR49" s="196"/>
      <c r="AS49" s="196"/>
      <c r="AT49" s="197"/>
      <c r="AU49" s="200">
        <v>2275</v>
      </c>
      <c r="AV49" s="201"/>
      <c r="AW49" s="201"/>
      <c r="AX49" s="202"/>
      <c r="AY49" s="56"/>
      <c r="AZ49" s="198"/>
      <c r="BA49" s="198"/>
      <c r="BB49" s="198"/>
      <c r="BC49" s="198"/>
      <c r="BD49" s="198"/>
      <c r="BE49" s="198"/>
      <c r="BF49" s="198"/>
      <c r="BG49" s="57"/>
      <c r="BH49" s="58"/>
      <c r="BI49" s="199"/>
      <c r="BJ49" s="199"/>
      <c r="BK49" s="199"/>
      <c r="BL49" s="199"/>
      <c r="BM49" s="199"/>
      <c r="BN49" s="199"/>
      <c r="BO49" s="199"/>
      <c r="BP49" s="199"/>
      <c r="BQ49" s="199"/>
      <c r="BR49" s="59"/>
      <c r="BS49" s="28"/>
    </row>
    <row r="50" spans="3:70" ht="13.5" customHeight="1">
      <c r="C50" s="100" t="s">
        <v>30</v>
      </c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2"/>
      <c r="AU50" s="136">
        <v>2290</v>
      </c>
      <c r="AV50" s="137"/>
      <c r="AW50" s="137"/>
      <c r="AX50" s="138"/>
      <c r="AY50" s="125">
        <f>IF((AY39-AZ41+AY42+AY43+AY44-AZ46-AZ47-AZ48+AZ49)&gt;0,AY39-AZ41+AY42+AY43+AY44-AZ46-AZ47-AZ48+AZ49,0)</f>
        <v>110</v>
      </c>
      <c r="AZ50" s="97"/>
      <c r="BA50" s="97"/>
      <c r="BB50" s="97"/>
      <c r="BC50" s="97"/>
      <c r="BD50" s="97"/>
      <c r="BE50" s="97"/>
      <c r="BF50" s="97"/>
      <c r="BG50" s="126"/>
      <c r="BH50" s="119">
        <f>IF((BH39-BI41+BH42+BH43+BH44-BI46-BI47-BI48+BI49)&gt;0,BH39-BI41+BH42+BH43+BH44-BI46-BI47-BI48+BI49,0)</f>
        <v>0</v>
      </c>
      <c r="BI50" s="120"/>
      <c r="BJ50" s="120"/>
      <c r="BK50" s="120"/>
      <c r="BL50" s="120"/>
      <c r="BM50" s="120"/>
      <c r="BN50" s="120"/>
      <c r="BO50" s="120"/>
      <c r="BP50" s="120"/>
      <c r="BQ50" s="120"/>
      <c r="BR50" s="121"/>
    </row>
    <row r="51" spans="3:70" ht="13.5" customHeight="1">
      <c r="C51" s="106" t="s">
        <v>17</v>
      </c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8"/>
      <c r="AU51" s="139"/>
      <c r="AV51" s="140"/>
      <c r="AW51" s="140"/>
      <c r="AX51" s="141"/>
      <c r="AY51" s="127"/>
      <c r="AZ51" s="128"/>
      <c r="BA51" s="128"/>
      <c r="BB51" s="128"/>
      <c r="BC51" s="128"/>
      <c r="BD51" s="128"/>
      <c r="BE51" s="128"/>
      <c r="BF51" s="128"/>
      <c r="BG51" s="129"/>
      <c r="BH51" s="122"/>
      <c r="BI51" s="123"/>
      <c r="BJ51" s="123"/>
      <c r="BK51" s="123"/>
      <c r="BL51" s="123"/>
      <c r="BM51" s="123"/>
      <c r="BN51" s="123"/>
      <c r="BO51" s="123"/>
      <c r="BP51" s="123"/>
      <c r="BQ51" s="123"/>
      <c r="BR51" s="124"/>
    </row>
    <row r="52" spans="3:70" ht="13.5" customHeight="1">
      <c r="C52" s="104" t="s">
        <v>18</v>
      </c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88">
        <v>2295</v>
      </c>
      <c r="AV52" s="88"/>
      <c r="AW52" s="88"/>
      <c r="AX52" s="88"/>
      <c r="AY52" s="17" t="s">
        <v>59</v>
      </c>
      <c r="AZ52" s="97">
        <f>IF((AY39-AZ41+AY42+AY43+AY44-AZ46-AZ47-AZ48+AZ49)&lt;0,-AY39+AZ41-AY42-AY43-AY44+AZ46+AZ47+AZ48-AZ49,0)</f>
        <v>0</v>
      </c>
      <c r="BA52" s="97"/>
      <c r="BB52" s="97"/>
      <c r="BC52" s="97"/>
      <c r="BD52" s="97"/>
      <c r="BE52" s="97"/>
      <c r="BF52" s="97"/>
      <c r="BG52" s="18" t="s">
        <v>60</v>
      </c>
      <c r="BH52" s="19" t="s">
        <v>59</v>
      </c>
      <c r="BI52" s="109">
        <f>IF((BH39-BI41+BH42+BH43+BH44-BI46-BI47-BI48+BI49)&lt;0,-BH39+BI41-BH42-BH43-BH44+BI46+BI47+BI48-BI49,0)</f>
        <v>149</v>
      </c>
      <c r="BJ52" s="109"/>
      <c r="BK52" s="109"/>
      <c r="BL52" s="109"/>
      <c r="BM52" s="109"/>
      <c r="BN52" s="109"/>
      <c r="BO52" s="109"/>
      <c r="BP52" s="109"/>
      <c r="BQ52" s="109"/>
      <c r="BR52" s="20" t="s">
        <v>60</v>
      </c>
    </row>
    <row r="53" spans="3:70" ht="13.5" customHeight="1">
      <c r="C53" s="98" t="s">
        <v>31</v>
      </c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89">
        <v>2300</v>
      </c>
      <c r="AV53" s="89"/>
      <c r="AW53" s="89"/>
      <c r="AX53" s="85"/>
      <c r="AY53" s="21"/>
      <c r="AZ53" s="105" t="s">
        <v>89</v>
      </c>
      <c r="BA53" s="83"/>
      <c r="BB53" s="83"/>
      <c r="BC53" s="83"/>
      <c r="BD53" s="83"/>
      <c r="BE53" s="83"/>
      <c r="BF53" s="83"/>
      <c r="BG53" s="9"/>
      <c r="BH53" s="21"/>
      <c r="BI53" s="83">
        <v>-6</v>
      </c>
      <c r="BJ53" s="83"/>
      <c r="BK53" s="83"/>
      <c r="BL53" s="83"/>
      <c r="BM53" s="83"/>
      <c r="BN53" s="83"/>
      <c r="BO53" s="83"/>
      <c r="BP53" s="83"/>
      <c r="BQ53" s="83"/>
      <c r="BR53" s="22"/>
    </row>
    <row r="54" spans="3:70" ht="13.5" customHeight="1">
      <c r="C54" s="103" t="s">
        <v>32</v>
      </c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89">
        <v>2305</v>
      </c>
      <c r="AV54" s="89"/>
      <c r="AW54" s="89"/>
      <c r="AX54" s="89"/>
      <c r="AY54" s="23"/>
      <c r="AZ54" s="83"/>
      <c r="BA54" s="83"/>
      <c r="BB54" s="83"/>
      <c r="BC54" s="83"/>
      <c r="BD54" s="83"/>
      <c r="BE54" s="83"/>
      <c r="BF54" s="83"/>
      <c r="BG54" s="23"/>
      <c r="BH54" s="21"/>
      <c r="BI54" s="83"/>
      <c r="BJ54" s="83"/>
      <c r="BK54" s="83"/>
      <c r="BL54" s="83"/>
      <c r="BM54" s="83"/>
      <c r="BN54" s="83"/>
      <c r="BO54" s="83"/>
      <c r="BP54" s="83"/>
      <c r="BQ54" s="83"/>
      <c r="BR54" s="22"/>
    </row>
    <row r="55" spans="3:70" ht="13.5" customHeight="1">
      <c r="C55" s="100" t="s">
        <v>33</v>
      </c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2"/>
      <c r="AU55" s="144">
        <v>2350</v>
      </c>
      <c r="AV55" s="145"/>
      <c r="AW55" s="145"/>
      <c r="AX55" s="146"/>
      <c r="AY55" s="130">
        <f>IF((AY50-AZ52+AZ53+AZ54)&gt;0,AY50-AZ52+AZ53+AZ54,0)</f>
        <v>90</v>
      </c>
      <c r="AZ55" s="131"/>
      <c r="BA55" s="131"/>
      <c r="BB55" s="131"/>
      <c r="BC55" s="131"/>
      <c r="BD55" s="131"/>
      <c r="BE55" s="131"/>
      <c r="BF55" s="131"/>
      <c r="BG55" s="132"/>
      <c r="BH55" s="119">
        <f>IF((BH50-BI52+BI53+BI54)&gt;0,BH50-BI52+BI53+BI54,0)</f>
        <v>0</v>
      </c>
      <c r="BI55" s="120"/>
      <c r="BJ55" s="120"/>
      <c r="BK55" s="120"/>
      <c r="BL55" s="120"/>
      <c r="BM55" s="120"/>
      <c r="BN55" s="120"/>
      <c r="BO55" s="120"/>
      <c r="BP55" s="120"/>
      <c r="BQ55" s="120"/>
      <c r="BR55" s="121"/>
    </row>
    <row r="56" spans="3:70" ht="13.5" customHeight="1">
      <c r="C56" s="106" t="s">
        <v>17</v>
      </c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8"/>
      <c r="AU56" s="147"/>
      <c r="AV56" s="148"/>
      <c r="AW56" s="148"/>
      <c r="AX56" s="149"/>
      <c r="AY56" s="133"/>
      <c r="AZ56" s="134"/>
      <c r="BA56" s="134"/>
      <c r="BB56" s="134"/>
      <c r="BC56" s="134"/>
      <c r="BD56" s="134"/>
      <c r="BE56" s="134"/>
      <c r="BF56" s="134"/>
      <c r="BG56" s="135"/>
      <c r="BH56" s="122"/>
      <c r="BI56" s="123"/>
      <c r="BJ56" s="123"/>
      <c r="BK56" s="123"/>
      <c r="BL56" s="123"/>
      <c r="BM56" s="123"/>
      <c r="BN56" s="123"/>
      <c r="BO56" s="123"/>
      <c r="BP56" s="123"/>
      <c r="BQ56" s="123"/>
      <c r="BR56" s="124"/>
    </row>
    <row r="57" spans="3:70" ht="13.5" customHeight="1">
      <c r="C57" s="104" t="s">
        <v>18</v>
      </c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04"/>
      <c r="AR57" s="104"/>
      <c r="AS57" s="104"/>
      <c r="AT57" s="104"/>
      <c r="AU57" s="88">
        <v>2355</v>
      </c>
      <c r="AV57" s="88"/>
      <c r="AW57" s="88"/>
      <c r="AX57" s="88"/>
      <c r="AY57" s="15" t="s">
        <v>59</v>
      </c>
      <c r="AZ57" s="157">
        <f>IF((AY50-AZ52+AZ53+AZ54)&lt;0,ABS(AY50-AZ52+AZ53+AZ54),0)</f>
        <v>0</v>
      </c>
      <c r="BA57" s="157"/>
      <c r="BB57" s="157"/>
      <c r="BC57" s="157"/>
      <c r="BD57" s="157"/>
      <c r="BE57" s="157"/>
      <c r="BF57" s="157"/>
      <c r="BG57" s="16" t="s">
        <v>60</v>
      </c>
      <c r="BH57" s="19" t="s">
        <v>59</v>
      </c>
      <c r="BI57" s="109">
        <f>IF((BH50-BI52+BI53+BI54)&lt;0,ABS(BH50-BI52+BI53+BI54),0)</f>
        <v>155</v>
      </c>
      <c r="BJ57" s="109"/>
      <c r="BK57" s="109"/>
      <c r="BL57" s="109"/>
      <c r="BM57" s="109"/>
      <c r="BN57" s="109"/>
      <c r="BO57" s="109"/>
      <c r="BP57" s="109"/>
      <c r="BQ57" s="109"/>
      <c r="BR57" s="20" t="s">
        <v>60</v>
      </c>
    </row>
    <row r="59" spans="3:70" ht="12.75">
      <c r="C59" s="96" t="s">
        <v>34</v>
      </c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96"/>
      <c r="BA59" s="96"/>
      <c r="BB59" s="96"/>
      <c r="BC59" s="96"/>
      <c r="BD59" s="96"/>
      <c r="BE59" s="96"/>
      <c r="BF59" s="96"/>
      <c r="BG59" s="96"/>
      <c r="BH59" s="96"/>
      <c r="BI59" s="96"/>
      <c r="BJ59" s="96"/>
      <c r="BK59" s="96"/>
      <c r="BL59" s="96"/>
      <c r="BM59" s="96"/>
      <c r="BN59" s="96"/>
      <c r="BO59" s="96"/>
      <c r="BP59" s="96"/>
      <c r="BQ59" s="96"/>
      <c r="BR59" s="96"/>
    </row>
    <row r="61" spans="3:70" ht="51" customHeight="1">
      <c r="C61" s="90" t="s">
        <v>10</v>
      </c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  <c r="AP61" s="90"/>
      <c r="AQ61" s="90"/>
      <c r="AR61" s="90"/>
      <c r="AS61" s="90"/>
      <c r="AT61" s="90"/>
      <c r="AU61" s="90" t="s">
        <v>11</v>
      </c>
      <c r="AV61" s="90"/>
      <c r="AW61" s="90"/>
      <c r="AX61" s="90"/>
      <c r="AY61" s="90" t="s">
        <v>12</v>
      </c>
      <c r="AZ61" s="90"/>
      <c r="BA61" s="90"/>
      <c r="BB61" s="90"/>
      <c r="BC61" s="90"/>
      <c r="BD61" s="90"/>
      <c r="BE61" s="90"/>
      <c r="BF61" s="90"/>
      <c r="BG61" s="90"/>
      <c r="BH61" s="90" t="s">
        <v>13</v>
      </c>
      <c r="BI61" s="90"/>
      <c r="BJ61" s="90"/>
      <c r="BK61" s="90"/>
      <c r="BL61" s="90"/>
      <c r="BM61" s="90"/>
      <c r="BN61" s="90"/>
      <c r="BO61" s="90"/>
      <c r="BP61" s="90"/>
      <c r="BQ61" s="90"/>
      <c r="BR61" s="90"/>
    </row>
    <row r="62" spans="3:70" ht="13.5" customHeight="1">
      <c r="C62" s="90">
        <v>1</v>
      </c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>
        <v>2</v>
      </c>
      <c r="AV62" s="90"/>
      <c r="AW62" s="90"/>
      <c r="AX62" s="90"/>
      <c r="AY62" s="90">
        <v>3</v>
      </c>
      <c r="AZ62" s="90"/>
      <c r="BA62" s="90"/>
      <c r="BB62" s="90"/>
      <c r="BC62" s="90"/>
      <c r="BD62" s="90"/>
      <c r="BE62" s="90"/>
      <c r="BF62" s="90"/>
      <c r="BG62" s="90"/>
      <c r="BH62" s="90">
        <v>4</v>
      </c>
      <c r="BI62" s="90"/>
      <c r="BJ62" s="90"/>
      <c r="BK62" s="90"/>
      <c r="BL62" s="90"/>
      <c r="BM62" s="90"/>
      <c r="BN62" s="90"/>
      <c r="BO62" s="90"/>
      <c r="BP62" s="90"/>
      <c r="BQ62" s="90"/>
      <c r="BR62" s="90"/>
    </row>
    <row r="63" spans="3:70" ht="13.5" customHeight="1">
      <c r="C63" s="95" t="s">
        <v>35</v>
      </c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88">
        <v>2400</v>
      </c>
      <c r="AV63" s="88"/>
      <c r="AW63" s="88"/>
      <c r="AX63" s="88"/>
      <c r="AY63" s="10"/>
      <c r="AZ63" s="93"/>
      <c r="BA63" s="93"/>
      <c r="BB63" s="93"/>
      <c r="BC63" s="93"/>
      <c r="BD63" s="93"/>
      <c r="BE63" s="93"/>
      <c r="BF63" s="93"/>
      <c r="BG63" s="24"/>
      <c r="BH63" s="25"/>
      <c r="BI63" s="93"/>
      <c r="BJ63" s="93"/>
      <c r="BK63" s="93"/>
      <c r="BL63" s="93"/>
      <c r="BM63" s="93"/>
      <c r="BN63" s="93"/>
      <c r="BO63" s="93"/>
      <c r="BP63" s="93"/>
      <c r="BQ63" s="93"/>
      <c r="BR63" s="11"/>
    </row>
    <row r="64" spans="3:70" ht="13.5" customHeight="1">
      <c r="C64" s="95" t="s">
        <v>36</v>
      </c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5"/>
      <c r="AS64" s="95"/>
      <c r="AT64" s="95"/>
      <c r="AU64" s="88">
        <v>2405</v>
      </c>
      <c r="AV64" s="88"/>
      <c r="AW64" s="88"/>
      <c r="AX64" s="88"/>
      <c r="AY64" s="10"/>
      <c r="AZ64" s="93"/>
      <c r="BA64" s="93"/>
      <c r="BB64" s="93"/>
      <c r="BC64" s="93"/>
      <c r="BD64" s="93"/>
      <c r="BE64" s="93"/>
      <c r="BF64" s="93"/>
      <c r="BG64" s="24"/>
      <c r="BH64" s="25"/>
      <c r="BI64" s="93"/>
      <c r="BJ64" s="93"/>
      <c r="BK64" s="93"/>
      <c r="BL64" s="93"/>
      <c r="BM64" s="93"/>
      <c r="BN64" s="93"/>
      <c r="BO64" s="93"/>
      <c r="BP64" s="93"/>
      <c r="BQ64" s="93"/>
      <c r="BR64" s="11"/>
    </row>
    <row r="65" spans="3:70" ht="13.5" customHeight="1">
      <c r="C65" s="95" t="s">
        <v>37</v>
      </c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95"/>
      <c r="AT65" s="95"/>
      <c r="AU65" s="89">
        <v>2410</v>
      </c>
      <c r="AV65" s="89"/>
      <c r="AW65" s="89"/>
      <c r="AX65" s="89"/>
      <c r="AY65" s="10"/>
      <c r="AZ65" s="93"/>
      <c r="BA65" s="93"/>
      <c r="BB65" s="93"/>
      <c r="BC65" s="93"/>
      <c r="BD65" s="93"/>
      <c r="BE65" s="93"/>
      <c r="BF65" s="93"/>
      <c r="BG65" s="24"/>
      <c r="BH65" s="25"/>
      <c r="BI65" s="93"/>
      <c r="BJ65" s="93"/>
      <c r="BK65" s="93"/>
      <c r="BL65" s="93"/>
      <c r="BM65" s="93"/>
      <c r="BN65" s="93"/>
      <c r="BO65" s="93"/>
      <c r="BP65" s="93"/>
      <c r="BQ65" s="93"/>
      <c r="BR65" s="11"/>
    </row>
    <row r="66" spans="3:70" ht="13.5" customHeight="1">
      <c r="C66" s="95" t="s">
        <v>38</v>
      </c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  <c r="AU66" s="88">
        <v>2415</v>
      </c>
      <c r="AV66" s="88"/>
      <c r="AW66" s="88"/>
      <c r="AX66" s="88"/>
      <c r="AY66" s="10"/>
      <c r="AZ66" s="93"/>
      <c r="BA66" s="93"/>
      <c r="BB66" s="93"/>
      <c r="BC66" s="93"/>
      <c r="BD66" s="93"/>
      <c r="BE66" s="93"/>
      <c r="BF66" s="93"/>
      <c r="BG66" s="24"/>
      <c r="BH66" s="25"/>
      <c r="BI66" s="93"/>
      <c r="BJ66" s="93"/>
      <c r="BK66" s="93"/>
      <c r="BL66" s="93"/>
      <c r="BM66" s="93"/>
      <c r="BN66" s="93"/>
      <c r="BO66" s="93"/>
      <c r="BP66" s="93"/>
      <c r="BQ66" s="93"/>
      <c r="BR66" s="11"/>
    </row>
    <row r="67" spans="3:70" ht="13.5" customHeight="1">
      <c r="C67" s="95" t="s">
        <v>39</v>
      </c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/>
      <c r="AQ67" s="95"/>
      <c r="AR67" s="95"/>
      <c r="AS67" s="95"/>
      <c r="AT67" s="95"/>
      <c r="AU67" s="88">
        <v>2445</v>
      </c>
      <c r="AV67" s="88"/>
      <c r="AW67" s="88"/>
      <c r="AX67" s="88"/>
      <c r="AY67" s="10"/>
      <c r="AZ67" s="93"/>
      <c r="BA67" s="93"/>
      <c r="BB67" s="93"/>
      <c r="BC67" s="93"/>
      <c r="BD67" s="93"/>
      <c r="BE67" s="93"/>
      <c r="BF67" s="93"/>
      <c r="BG67" s="24"/>
      <c r="BH67" s="25"/>
      <c r="BI67" s="93"/>
      <c r="BJ67" s="93"/>
      <c r="BK67" s="93"/>
      <c r="BL67" s="93"/>
      <c r="BM67" s="93"/>
      <c r="BN67" s="93"/>
      <c r="BO67" s="93"/>
      <c r="BP67" s="93"/>
      <c r="BQ67" s="93"/>
      <c r="BR67" s="11"/>
    </row>
    <row r="68" spans="3:70" ht="13.5" customHeight="1">
      <c r="C68" s="150" t="s">
        <v>40</v>
      </c>
      <c r="D68" s="150"/>
      <c r="E68" s="150"/>
      <c r="F68" s="150"/>
      <c r="G68" s="150"/>
      <c r="H68" s="150"/>
      <c r="I68" s="150"/>
      <c r="J68" s="150"/>
      <c r="K68" s="150"/>
      <c r="L68" s="150"/>
      <c r="M68" s="150"/>
      <c r="N68" s="150"/>
      <c r="O68" s="150"/>
      <c r="P68" s="150"/>
      <c r="Q68" s="150"/>
      <c r="R68" s="150"/>
      <c r="S68" s="150"/>
      <c r="T68" s="150"/>
      <c r="U68" s="150"/>
      <c r="V68" s="150"/>
      <c r="W68" s="150"/>
      <c r="X68" s="150"/>
      <c r="Y68" s="150"/>
      <c r="Z68" s="150"/>
      <c r="AA68" s="150"/>
      <c r="AB68" s="150"/>
      <c r="AC68" s="150"/>
      <c r="AD68" s="150"/>
      <c r="AE68" s="150"/>
      <c r="AF68" s="150"/>
      <c r="AG68" s="150"/>
      <c r="AH68" s="150"/>
      <c r="AI68" s="150"/>
      <c r="AJ68" s="150"/>
      <c r="AK68" s="150"/>
      <c r="AL68" s="150"/>
      <c r="AM68" s="150"/>
      <c r="AN68" s="150"/>
      <c r="AO68" s="150"/>
      <c r="AP68" s="150"/>
      <c r="AQ68" s="150"/>
      <c r="AR68" s="150"/>
      <c r="AS68" s="150"/>
      <c r="AT68" s="150"/>
      <c r="AU68" s="151">
        <v>2450</v>
      </c>
      <c r="AV68" s="151"/>
      <c r="AW68" s="151"/>
      <c r="AX68" s="151"/>
      <c r="AY68" s="12"/>
      <c r="AZ68" s="143">
        <f>SUM(AZ63:BF67)</f>
        <v>0</v>
      </c>
      <c r="BA68" s="143"/>
      <c r="BB68" s="143"/>
      <c r="BC68" s="143"/>
      <c r="BD68" s="143"/>
      <c r="BE68" s="143"/>
      <c r="BF68" s="143"/>
      <c r="BG68" s="26"/>
      <c r="BH68" s="27"/>
      <c r="BI68" s="143">
        <f>SUM(BH63:BR67)</f>
        <v>0</v>
      </c>
      <c r="BJ68" s="143"/>
      <c r="BK68" s="143"/>
      <c r="BL68" s="143"/>
      <c r="BM68" s="143"/>
      <c r="BN68" s="143"/>
      <c r="BO68" s="143"/>
      <c r="BP68" s="143"/>
      <c r="BQ68" s="143"/>
      <c r="BR68" s="13"/>
    </row>
    <row r="69" spans="3:70" ht="13.5" customHeight="1">
      <c r="C69" s="95" t="s">
        <v>41</v>
      </c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5"/>
      <c r="AO69" s="95"/>
      <c r="AP69" s="95"/>
      <c r="AQ69" s="95"/>
      <c r="AR69" s="95"/>
      <c r="AS69" s="95"/>
      <c r="AT69" s="95"/>
      <c r="AU69" s="88">
        <v>2455</v>
      </c>
      <c r="AV69" s="88"/>
      <c r="AW69" s="88"/>
      <c r="AX69" s="88"/>
      <c r="AY69" s="10"/>
      <c r="AZ69" s="93"/>
      <c r="BA69" s="93"/>
      <c r="BB69" s="93"/>
      <c r="BC69" s="93"/>
      <c r="BD69" s="93"/>
      <c r="BE69" s="93"/>
      <c r="BF69" s="93"/>
      <c r="BG69" s="24"/>
      <c r="BH69" s="25"/>
      <c r="BI69" s="93"/>
      <c r="BJ69" s="93"/>
      <c r="BK69" s="93"/>
      <c r="BL69" s="93"/>
      <c r="BM69" s="93"/>
      <c r="BN69" s="93"/>
      <c r="BO69" s="93"/>
      <c r="BP69" s="93"/>
      <c r="BQ69" s="93"/>
      <c r="BR69" s="11"/>
    </row>
    <row r="70" spans="3:70" ht="13.5" customHeight="1">
      <c r="C70" s="150" t="s">
        <v>42</v>
      </c>
      <c r="D70" s="150"/>
      <c r="E70" s="150"/>
      <c r="F70" s="150"/>
      <c r="G70" s="150"/>
      <c r="H70" s="150"/>
      <c r="I70" s="150"/>
      <c r="J70" s="150"/>
      <c r="K70" s="150"/>
      <c r="L70" s="150"/>
      <c r="M70" s="150"/>
      <c r="N70" s="150"/>
      <c r="O70" s="150"/>
      <c r="P70" s="150"/>
      <c r="Q70" s="150"/>
      <c r="R70" s="150"/>
      <c r="S70" s="150"/>
      <c r="T70" s="150"/>
      <c r="U70" s="150"/>
      <c r="V70" s="150"/>
      <c r="W70" s="150"/>
      <c r="X70" s="150"/>
      <c r="Y70" s="150"/>
      <c r="Z70" s="150"/>
      <c r="AA70" s="150"/>
      <c r="AB70" s="150"/>
      <c r="AC70" s="150"/>
      <c r="AD70" s="150"/>
      <c r="AE70" s="150"/>
      <c r="AF70" s="150"/>
      <c r="AG70" s="150"/>
      <c r="AH70" s="150"/>
      <c r="AI70" s="150"/>
      <c r="AJ70" s="150"/>
      <c r="AK70" s="150"/>
      <c r="AL70" s="150"/>
      <c r="AM70" s="150"/>
      <c r="AN70" s="150"/>
      <c r="AO70" s="150"/>
      <c r="AP70" s="150"/>
      <c r="AQ70" s="150"/>
      <c r="AR70" s="150"/>
      <c r="AS70" s="150"/>
      <c r="AT70" s="150"/>
      <c r="AU70" s="151">
        <v>2460</v>
      </c>
      <c r="AV70" s="151"/>
      <c r="AW70" s="151"/>
      <c r="AX70" s="151"/>
      <c r="AY70" s="12"/>
      <c r="AZ70" s="143">
        <f>AZ68+AZ69</f>
        <v>0</v>
      </c>
      <c r="BA70" s="143"/>
      <c r="BB70" s="143"/>
      <c r="BC70" s="143"/>
      <c r="BD70" s="143"/>
      <c r="BE70" s="143"/>
      <c r="BF70" s="143"/>
      <c r="BG70" s="26"/>
      <c r="BH70" s="27"/>
      <c r="BI70" s="143">
        <f>BI68+BI69</f>
        <v>0</v>
      </c>
      <c r="BJ70" s="143"/>
      <c r="BK70" s="143"/>
      <c r="BL70" s="143"/>
      <c r="BM70" s="143"/>
      <c r="BN70" s="143"/>
      <c r="BO70" s="143"/>
      <c r="BP70" s="143"/>
      <c r="BQ70" s="143"/>
      <c r="BR70" s="13"/>
    </row>
    <row r="71" spans="3:70" ht="13.5" customHeight="1">
      <c r="C71" s="150" t="s">
        <v>43</v>
      </c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150"/>
      <c r="S71" s="150"/>
      <c r="T71" s="150"/>
      <c r="U71" s="150"/>
      <c r="V71" s="150"/>
      <c r="W71" s="150"/>
      <c r="X71" s="150"/>
      <c r="Y71" s="150"/>
      <c r="Z71" s="150"/>
      <c r="AA71" s="150"/>
      <c r="AB71" s="150"/>
      <c r="AC71" s="150"/>
      <c r="AD71" s="150"/>
      <c r="AE71" s="150"/>
      <c r="AF71" s="150"/>
      <c r="AG71" s="150"/>
      <c r="AH71" s="150"/>
      <c r="AI71" s="150"/>
      <c r="AJ71" s="150"/>
      <c r="AK71" s="150"/>
      <c r="AL71" s="150"/>
      <c r="AM71" s="150"/>
      <c r="AN71" s="150"/>
      <c r="AO71" s="150"/>
      <c r="AP71" s="150"/>
      <c r="AQ71" s="150"/>
      <c r="AR71" s="150"/>
      <c r="AS71" s="150"/>
      <c r="AT71" s="150"/>
      <c r="AU71" s="151">
        <v>2465</v>
      </c>
      <c r="AV71" s="151"/>
      <c r="AW71" s="151"/>
      <c r="AX71" s="151"/>
      <c r="AY71" s="12"/>
      <c r="AZ71" s="143">
        <f>AZ70+AY55-AZ57</f>
        <v>90</v>
      </c>
      <c r="BA71" s="143"/>
      <c r="BB71" s="143"/>
      <c r="BC71" s="143"/>
      <c r="BD71" s="143"/>
      <c r="BE71" s="143"/>
      <c r="BF71" s="143"/>
      <c r="BG71" s="26"/>
      <c r="BH71" s="27">
        <f>BH70+BH55-BI57</f>
        <v>-155</v>
      </c>
      <c r="BI71" s="143">
        <f>BI70+BH55-BI57</f>
        <v>-155</v>
      </c>
      <c r="BJ71" s="143"/>
      <c r="BK71" s="143"/>
      <c r="BL71" s="143"/>
      <c r="BM71" s="143"/>
      <c r="BN71" s="143"/>
      <c r="BO71" s="143"/>
      <c r="BP71" s="143"/>
      <c r="BQ71" s="143"/>
      <c r="BR71" s="13"/>
    </row>
    <row r="73" spans="3:70" ht="12.75">
      <c r="C73" s="96" t="s">
        <v>44</v>
      </c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96"/>
      <c r="AK73" s="96"/>
      <c r="AL73" s="96"/>
      <c r="AM73" s="96"/>
      <c r="AN73" s="96"/>
      <c r="AO73" s="96"/>
      <c r="AP73" s="96"/>
      <c r="AQ73" s="96"/>
      <c r="AR73" s="96"/>
      <c r="AS73" s="96"/>
      <c r="AT73" s="96"/>
      <c r="AU73" s="96"/>
      <c r="AV73" s="96"/>
      <c r="AW73" s="96"/>
      <c r="AX73" s="96"/>
      <c r="AY73" s="96"/>
      <c r="AZ73" s="96"/>
      <c r="BA73" s="96"/>
      <c r="BB73" s="96"/>
      <c r="BC73" s="96"/>
      <c r="BD73" s="96"/>
      <c r="BE73" s="96"/>
      <c r="BF73" s="96"/>
      <c r="BG73" s="96"/>
      <c r="BH73" s="96"/>
      <c r="BI73" s="96"/>
      <c r="BJ73" s="96"/>
      <c r="BK73" s="96"/>
      <c r="BL73" s="96"/>
      <c r="BM73" s="96"/>
      <c r="BN73" s="96"/>
      <c r="BO73" s="96"/>
      <c r="BP73" s="96"/>
      <c r="BQ73" s="96"/>
      <c r="BR73" s="96"/>
    </row>
    <row r="75" spans="3:70" ht="51.75" customHeight="1">
      <c r="C75" s="90" t="s">
        <v>45</v>
      </c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0"/>
      <c r="AK75" s="90"/>
      <c r="AL75" s="90"/>
      <c r="AM75" s="90"/>
      <c r="AN75" s="90"/>
      <c r="AO75" s="90"/>
      <c r="AP75" s="90"/>
      <c r="AQ75" s="90"/>
      <c r="AR75" s="90"/>
      <c r="AS75" s="90"/>
      <c r="AT75" s="90"/>
      <c r="AU75" s="90" t="s">
        <v>11</v>
      </c>
      <c r="AV75" s="90"/>
      <c r="AW75" s="90"/>
      <c r="AX75" s="90"/>
      <c r="AY75" s="89" t="s">
        <v>12</v>
      </c>
      <c r="AZ75" s="89"/>
      <c r="BA75" s="89"/>
      <c r="BB75" s="89"/>
      <c r="BC75" s="89"/>
      <c r="BD75" s="89"/>
      <c r="BE75" s="89"/>
      <c r="BF75" s="89"/>
      <c r="BG75" s="89"/>
      <c r="BH75" s="89" t="s">
        <v>13</v>
      </c>
      <c r="BI75" s="89"/>
      <c r="BJ75" s="89"/>
      <c r="BK75" s="89"/>
      <c r="BL75" s="89"/>
      <c r="BM75" s="89"/>
      <c r="BN75" s="89"/>
      <c r="BO75" s="89"/>
      <c r="BP75" s="89"/>
      <c r="BQ75" s="89"/>
      <c r="BR75" s="89"/>
    </row>
    <row r="76" spans="3:70" ht="13.5" customHeight="1">
      <c r="C76" s="90">
        <v>1</v>
      </c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90"/>
      <c r="AL76" s="90"/>
      <c r="AM76" s="90"/>
      <c r="AN76" s="90"/>
      <c r="AO76" s="90"/>
      <c r="AP76" s="90"/>
      <c r="AQ76" s="90"/>
      <c r="AR76" s="90"/>
      <c r="AS76" s="90"/>
      <c r="AT76" s="90"/>
      <c r="AU76" s="90">
        <v>2</v>
      </c>
      <c r="AV76" s="90"/>
      <c r="AW76" s="90"/>
      <c r="AX76" s="90"/>
      <c r="AY76" s="89">
        <v>3</v>
      </c>
      <c r="AZ76" s="89"/>
      <c r="BA76" s="89"/>
      <c r="BB76" s="89"/>
      <c r="BC76" s="89"/>
      <c r="BD76" s="89"/>
      <c r="BE76" s="89"/>
      <c r="BF76" s="89"/>
      <c r="BG76" s="89"/>
      <c r="BH76" s="89">
        <v>4</v>
      </c>
      <c r="BI76" s="89"/>
      <c r="BJ76" s="89"/>
      <c r="BK76" s="89"/>
      <c r="BL76" s="89"/>
      <c r="BM76" s="89"/>
      <c r="BN76" s="89"/>
      <c r="BO76" s="89"/>
      <c r="BP76" s="89"/>
      <c r="BQ76" s="89"/>
      <c r="BR76" s="89"/>
    </row>
    <row r="77" spans="3:70" ht="13.5" customHeight="1">
      <c r="C77" s="95" t="s">
        <v>46</v>
      </c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95"/>
      <c r="AO77" s="95"/>
      <c r="AP77" s="95"/>
      <c r="AQ77" s="95"/>
      <c r="AR77" s="95"/>
      <c r="AS77" s="95"/>
      <c r="AT77" s="95"/>
      <c r="AU77" s="90">
        <v>2500</v>
      </c>
      <c r="AV77" s="90"/>
      <c r="AW77" s="90"/>
      <c r="AX77" s="90"/>
      <c r="AY77" s="91">
        <v>15</v>
      </c>
      <c r="AZ77" s="91"/>
      <c r="BA77" s="91"/>
      <c r="BB77" s="91"/>
      <c r="BC77" s="91"/>
      <c r="BD77" s="91"/>
      <c r="BE77" s="91"/>
      <c r="BF77" s="91"/>
      <c r="BG77" s="91"/>
      <c r="BH77" s="81">
        <v>14</v>
      </c>
      <c r="BI77" s="81"/>
      <c r="BJ77" s="81"/>
      <c r="BK77" s="81"/>
      <c r="BL77" s="81"/>
      <c r="BM77" s="81"/>
      <c r="BN77" s="81"/>
      <c r="BO77" s="81"/>
      <c r="BP77" s="81"/>
      <c r="BQ77" s="81"/>
      <c r="BR77" s="81"/>
    </row>
    <row r="78" spans="3:70" ht="13.5" customHeight="1">
      <c r="C78" s="95" t="s">
        <v>47</v>
      </c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95"/>
      <c r="AP78" s="95"/>
      <c r="AQ78" s="95"/>
      <c r="AR78" s="95"/>
      <c r="AS78" s="95"/>
      <c r="AT78" s="95"/>
      <c r="AU78" s="90">
        <v>2505</v>
      </c>
      <c r="AV78" s="90"/>
      <c r="AW78" s="90"/>
      <c r="AX78" s="90"/>
      <c r="AY78" s="91">
        <v>540</v>
      </c>
      <c r="AZ78" s="91"/>
      <c r="BA78" s="91"/>
      <c r="BB78" s="91"/>
      <c r="BC78" s="91"/>
      <c r="BD78" s="91"/>
      <c r="BE78" s="91"/>
      <c r="BF78" s="91"/>
      <c r="BG78" s="91"/>
      <c r="BH78" s="81">
        <v>897</v>
      </c>
      <c r="BI78" s="81"/>
      <c r="BJ78" s="81"/>
      <c r="BK78" s="81"/>
      <c r="BL78" s="81"/>
      <c r="BM78" s="81"/>
      <c r="BN78" s="81"/>
      <c r="BO78" s="81"/>
      <c r="BP78" s="81"/>
      <c r="BQ78" s="81"/>
      <c r="BR78" s="81"/>
    </row>
    <row r="79" spans="3:70" ht="13.5" customHeight="1">
      <c r="C79" s="95" t="s">
        <v>48</v>
      </c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95"/>
      <c r="AO79" s="95"/>
      <c r="AP79" s="95"/>
      <c r="AQ79" s="95"/>
      <c r="AR79" s="95"/>
      <c r="AS79" s="95"/>
      <c r="AT79" s="95"/>
      <c r="AU79" s="90">
        <v>2510</v>
      </c>
      <c r="AV79" s="90"/>
      <c r="AW79" s="90"/>
      <c r="AX79" s="90"/>
      <c r="AY79" s="91">
        <v>116</v>
      </c>
      <c r="AZ79" s="91"/>
      <c r="BA79" s="91"/>
      <c r="BB79" s="91"/>
      <c r="BC79" s="91"/>
      <c r="BD79" s="91"/>
      <c r="BE79" s="91"/>
      <c r="BF79" s="91"/>
      <c r="BG79" s="91"/>
      <c r="BH79" s="81">
        <v>173</v>
      </c>
      <c r="BI79" s="81"/>
      <c r="BJ79" s="81"/>
      <c r="BK79" s="81"/>
      <c r="BL79" s="81"/>
      <c r="BM79" s="81"/>
      <c r="BN79" s="81"/>
      <c r="BO79" s="81"/>
      <c r="BP79" s="81"/>
      <c r="BQ79" s="81"/>
      <c r="BR79" s="81"/>
    </row>
    <row r="80" spans="3:70" ht="13.5" customHeight="1">
      <c r="C80" s="95" t="s">
        <v>49</v>
      </c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95"/>
      <c r="AS80" s="95"/>
      <c r="AT80" s="95"/>
      <c r="AU80" s="90">
        <v>2515</v>
      </c>
      <c r="AV80" s="90"/>
      <c r="AW80" s="90"/>
      <c r="AX80" s="90"/>
      <c r="AY80" s="91">
        <v>36</v>
      </c>
      <c r="AZ80" s="91"/>
      <c r="BA80" s="91"/>
      <c r="BB80" s="91"/>
      <c r="BC80" s="91"/>
      <c r="BD80" s="91"/>
      <c r="BE80" s="91"/>
      <c r="BF80" s="91"/>
      <c r="BG80" s="91"/>
      <c r="BH80" s="81">
        <v>70</v>
      </c>
      <c r="BI80" s="81"/>
      <c r="BJ80" s="81"/>
      <c r="BK80" s="81"/>
      <c r="BL80" s="81"/>
      <c r="BM80" s="81"/>
      <c r="BN80" s="81"/>
      <c r="BO80" s="81"/>
      <c r="BP80" s="81"/>
      <c r="BQ80" s="81"/>
      <c r="BR80" s="81"/>
    </row>
    <row r="81" spans="3:70" ht="13.5" customHeight="1">
      <c r="C81" s="95" t="s">
        <v>22</v>
      </c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95"/>
      <c r="AO81" s="95"/>
      <c r="AP81" s="95"/>
      <c r="AQ81" s="95"/>
      <c r="AR81" s="95"/>
      <c r="AS81" s="95"/>
      <c r="AT81" s="95"/>
      <c r="AU81" s="90">
        <v>2520</v>
      </c>
      <c r="AV81" s="90"/>
      <c r="AW81" s="90"/>
      <c r="AX81" s="90"/>
      <c r="AY81" s="91">
        <v>1844</v>
      </c>
      <c r="AZ81" s="91"/>
      <c r="BA81" s="91"/>
      <c r="BB81" s="91"/>
      <c r="BC81" s="91"/>
      <c r="BD81" s="91"/>
      <c r="BE81" s="91"/>
      <c r="BF81" s="91"/>
      <c r="BG81" s="91"/>
      <c r="BH81" s="81">
        <v>2374</v>
      </c>
      <c r="BI81" s="81"/>
      <c r="BJ81" s="81"/>
      <c r="BK81" s="81"/>
      <c r="BL81" s="81"/>
      <c r="BM81" s="81"/>
      <c r="BN81" s="81"/>
      <c r="BO81" s="81"/>
      <c r="BP81" s="81"/>
      <c r="BQ81" s="81"/>
      <c r="BR81" s="81"/>
    </row>
    <row r="82" spans="3:70" ht="13.5" customHeight="1">
      <c r="C82" s="150" t="s">
        <v>50</v>
      </c>
      <c r="D82" s="150"/>
      <c r="E82" s="150"/>
      <c r="F82" s="150"/>
      <c r="G82" s="150"/>
      <c r="H82" s="150"/>
      <c r="I82" s="150"/>
      <c r="J82" s="150"/>
      <c r="K82" s="150"/>
      <c r="L82" s="150"/>
      <c r="M82" s="150"/>
      <c r="N82" s="150"/>
      <c r="O82" s="150"/>
      <c r="P82" s="150"/>
      <c r="Q82" s="150"/>
      <c r="R82" s="150"/>
      <c r="S82" s="150"/>
      <c r="T82" s="150"/>
      <c r="U82" s="150"/>
      <c r="V82" s="150"/>
      <c r="W82" s="150"/>
      <c r="X82" s="150"/>
      <c r="Y82" s="150"/>
      <c r="Z82" s="150"/>
      <c r="AA82" s="150"/>
      <c r="AB82" s="150"/>
      <c r="AC82" s="150"/>
      <c r="AD82" s="150"/>
      <c r="AE82" s="150"/>
      <c r="AF82" s="150"/>
      <c r="AG82" s="150"/>
      <c r="AH82" s="150"/>
      <c r="AI82" s="150"/>
      <c r="AJ82" s="150"/>
      <c r="AK82" s="150"/>
      <c r="AL82" s="150"/>
      <c r="AM82" s="150"/>
      <c r="AN82" s="150"/>
      <c r="AO82" s="150"/>
      <c r="AP82" s="150"/>
      <c r="AQ82" s="150"/>
      <c r="AR82" s="150"/>
      <c r="AS82" s="150"/>
      <c r="AT82" s="150"/>
      <c r="AU82" s="152">
        <v>2550</v>
      </c>
      <c r="AV82" s="152"/>
      <c r="AW82" s="152"/>
      <c r="AX82" s="152"/>
      <c r="AY82" s="153">
        <f>SUM(AY77:BG81)</f>
        <v>2551</v>
      </c>
      <c r="AZ82" s="154"/>
      <c r="BA82" s="154"/>
      <c r="BB82" s="154"/>
      <c r="BC82" s="154"/>
      <c r="BD82" s="154"/>
      <c r="BE82" s="154"/>
      <c r="BF82" s="154"/>
      <c r="BG82" s="155"/>
      <c r="BH82" s="142">
        <f>SUM(BH77:BR81)</f>
        <v>3528</v>
      </c>
      <c r="BI82" s="142"/>
      <c r="BJ82" s="142"/>
      <c r="BK82" s="142"/>
      <c r="BL82" s="142"/>
      <c r="BM82" s="142"/>
      <c r="BN82" s="142"/>
      <c r="BO82" s="142"/>
      <c r="BP82" s="142"/>
      <c r="BQ82" s="142"/>
      <c r="BR82" s="142"/>
    </row>
    <row r="84" spans="3:70" ht="12.75">
      <c r="C84" s="96" t="s">
        <v>51</v>
      </c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6"/>
      <c r="AK84" s="96"/>
      <c r="AL84" s="96"/>
      <c r="AM84" s="96"/>
      <c r="AN84" s="96"/>
      <c r="AO84" s="96"/>
      <c r="AP84" s="96"/>
      <c r="AQ84" s="96"/>
      <c r="AR84" s="96"/>
      <c r="AS84" s="96"/>
      <c r="AT84" s="96"/>
      <c r="AU84" s="96"/>
      <c r="AV84" s="96"/>
      <c r="AW84" s="96"/>
      <c r="AX84" s="96"/>
      <c r="AY84" s="96"/>
      <c r="AZ84" s="96"/>
      <c r="BA84" s="96"/>
      <c r="BB84" s="96"/>
      <c r="BC84" s="96"/>
      <c r="BD84" s="96"/>
      <c r="BE84" s="96"/>
      <c r="BF84" s="96"/>
      <c r="BG84" s="96"/>
      <c r="BH84" s="96"/>
      <c r="BI84" s="96"/>
      <c r="BJ84" s="96"/>
      <c r="BK84" s="96"/>
      <c r="BL84" s="96"/>
      <c r="BM84" s="96"/>
      <c r="BN84" s="96"/>
      <c r="BO84" s="96"/>
      <c r="BP84" s="96"/>
      <c r="BQ84" s="96"/>
      <c r="BR84" s="96"/>
    </row>
    <row r="86" spans="3:70" ht="53.25" customHeight="1">
      <c r="C86" s="89" t="s">
        <v>45</v>
      </c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89"/>
      <c r="AD86" s="89"/>
      <c r="AE86" s="89"/>
      <c r="AF86" s="89"/>
      <c r="AG86" s="89"/>
      <c r="AH86" s="89"/>
      <c r="AI86" s="89"/>
      <c r="AJ86" s="89"/>
      <c r="AK86" s="89"/>
      <c r="AL86" s="89"/>
      <c r="AM86" s="89"/>
      <c r="AN86" s="89"/>
      <c r="AO86" s="89"/>
      <c r="AP86" s="89"/>
      <c r="AQ86" s="89"/>
      <c r="AR86" s="89"/>
      <c r="AS86" s="89"/>
      <c r="AT86" s="89"/>
      <c r="AU86" s="89" t="s">
        <v>11</v>
      </c>
      <c r="AV86" s="89"/>
      <c r="AW86" s="89"/>
      <c r="AX86" s="89"/>
      <c r="AY86" s="89" t="s">
        <v>12</v>
      </c>
      <c r="AZ86" s="89"/>
      <c r="BA86" s="89"/>
      <c r="BB86" s="89"/>
      <c r="BC86" s="89"/>
      <c r="BD86" s="89"/>
      <c r="BE86" s="89"/>
      <c r="BF86" s="89"/>
      <c r="BG86" s="89"/>
      <c r="BH86" s="89" t="s">
        <v>13</v>
      </c>
      <c r="BI86" s="89"/>
      <c r="BJ86" s="89"/>
      <c r="BK86" s="89"/>
      <c r="BL86" s="89"/>
      <c r="BM86" s="89"/>
      <c r="BN86" s="89"/>
      <c r="BO86" s="89"/>
      <c r="BP86" s="89"/>
      <c r="BQ86" s="89"/>
      <c r="BR86" s="89"/>
    </row>
    <row r="87" spans="3:70" ht="13.5" customHeight="1">
      <c r="C87" s="89">
        <v>1</v>
      </c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89"/>
      <c r="AE87" s="89"/>
      <c r="AF87" s="89"/>
      <c r="AG87" s="89"/>
      <c r="AH87" s="89"/>
      <c r="AI87" s="89"/>
      <c r="AJ87" s="89"/>
      <c r="AK87" s="89"/>
      <c r="AL87" s="89"/>
      <c r="AM87" s="89"/>
      <c r="AN87" s="89"/>
      <c r="AO87" s="89"/>
      <c r="AP87" s="89"/>
      <c r="AQ87" s="89"/>
      <c r="AR87" s="89"/>
      <c r="AS87" s="89"/>
      <c r="AT87" s="89"/>
      <c r="AU87" s="89">
        <v>2</v>
      </c>
      <c r="AV87" s="89"/>
      <c r="AW87" s="89"/>
      <c r="AX87" s="89"/>
      <c r="AY87" s="89">
        <v>3</v>
      </c>
      <c r="AZ87" s="89"/>
      <c r="BA87" s="89"/>
      <c r="BB87" s="89"/>
      <c r="BC87" s="89"/>
      <c r="BD87" s="89"/>
      <c r="BE87" s="89"/>
      <c r="BF87" s="89"/>
      <c r="BG87" s="89"/>
      <c r="BH87" s="89">
        <v>4</v>
      </c>
      <c r="BI87" s="89"/>
      <c r="BJ87" s="89"/>
      <c r="BK87" s="89"/>
      <c r="BL87" s="89"/>
      <c r="BM87" s="89"/>
      <c r="BN87" s="89"/>
      <c r="BO87" s="89"/>
      <c r="BP87" s="89"/>
      <c r="BQ87" s="89"/>
      <c r="BR87" s="89"/>
    </row>
    <row r="88" spans="3:70" ht="13.5" customHeight="1">
      <c r="C88" s="156" t="s">
        <v>52</v>
      </c>
      <c r="D88" s="156"/>
      <c r="E88" s="156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6"/>
      <c r="U88" s="156"/>
      <c r="V88" s="156"/>
      <c r="W88" s="156"/>
      <c r="X88" s="156"/>
      <c r="Y88" s="156"/>
      <c r="Z88" s="156"/>
      <c r="AA88" s="156"/>
      <c r="AB88" s="156"/>
      <c r="AC88" s="156"/>
      <c r="AD88" s="156"/>
      <c r="AE88" s="156"/>
      <c r="AF88" s="156"/>
      <c r="AG88" s="156"/>
      <c r="AH88" s="156"/>
      <c r="AI88" s="156"/>
      <c r="AJ88" s="156"/>
      <c r="AK88" s="156"/>
      <c r="AL88" s="156"/>
      <c r="AM88" s="156"/>
      <c r="AN88" s="156"/>
      <c r="AO88" s="156"/>
      <c r="AP88" s="156"/>
      <c r="AQ88" s="156"/>
      <c r="AR88" s="156"/>
      <c r="AS88" s="156"/>
      <c r="AT88" s="156"/>
      <c r="AU88" s="89">
        <v>2600</v>
      </c>
      <c r="AV88" s="89"/>
      <c r="AW88" s="89"/>
      <c r="AX88" s="89"/>
      <c r="AY88" s="88"/>
      <c r="AZ88" s="88"/>
      <c r="BA88" s="88"/>
      <c r="BB88" s="88"/>
      <c r="BC88" s="88"/>
      <c r="BD88" s="88"/>
      <c r="BE88" s="88"/>
      <c r="BF88" s="88"/>
      <c r="BG88" s="88"/>
      <c r="BH88" s="88"/>
      <c r="BI88" s="88"/>
      <c r="BJ88" s="88"/>
      <c r="BK88" s="88"/>
      <c r="BL88" s="88"/>
      <c r="BM88" s="88"/>
      <c r="BN88" s="88"/>
      <c r="BO88" s="88"/>
      <c r="BP88" s="88"/>
      <c r="BQ88" s="88"/>
      <c r="BR88" s="88"/>
    </row>
    <row r="89" spans="3:70" ht="13.5" customHeight="1">
      <c r="C89" s="156" t="s">
        <v>53</v>
      </c>
      <c r="D89" s="156"/>
      <c r="E89" s="156"/>
      <c r="F89" s="156"/>
      <c r="G89" s="156"/>
      <c r="H89" s="156"/>
      <c r="I89" s="156"/>
      <c r="J89" s="156"/>
      <c r="K89" s="156"/>
      <c r="L89" s="156"/>
      <c r="M89" s="156"/>
      <c r="N89" s="156"/>
      <c r="O89" s="156"/>
      <c r="P89" s="156"/>
      <c r="Q89" s="156"/>
      <c r="R89" s="156"/>
      <c r="S89" s="156"/>
      <c r="T89" s="156"/>
      <c r="U89" s="156"/>
      <c r="V89" s="156"/>
      <c r="W89" s="156"/>
      <c r="X89" s="156"/>
      <c r="Y89" s="156"/>
      <c r="Z89" s="156"/>
      <c r="AA89" s="156"/>
      <c r="AB89" s="156"/>
      <c r="AC89" s="156"/>
      <c r="AD89" s="156"/>
      <c r="AE89" s="156"/>
      <c r="AF89" s="156"/>
      <c r="AG89" s="156"/>
      <c r="AH89" s="156"/>
      <c r="AI89" s="156"/>
      <c r="AJ89" s="156"/>
      <c r="AK89" s="156"/>
      <c r="AL89" s="156"/>
      <c r="AM89" s="156"/>
      <c r="AN89" s="156"/>
      <c r="AO89" s="156"/>
      <c r="AP89" s="156"/>
      <c r="AQ89" s="156"/>
      <c r="AR89" s="156"/>
      <c r="AS89" s="156"/>
      <c r="AT89" s="156"/>
      <c r="AU89" s="89">
        <v>2605</v>
      </c>
      <c r="AV89" s="89"/>
      <c r="AW89" s="89"/>
      <c r="AX89" s="89"/>
      <c r="AY89" s="88"/>
      <c r="AZ89" s="88"/>
      <c r="BA89" s="88"/>
      <c r="BB89" s="88"/>
      <c r="BC89" s="88"/>
      <c r="BD89" s="88"/>
      <c r="BE89" s="88"/>
      <c r="BF89" s="88"/>
      <c r="BG89" s="88"/>
      <c r="BH89" s="88"/>
      <c r="BI89" s="88"/>
      <c r="BJ89" s="88"/>
      <c r="BK89" s="88"/>
      <c r="BL89" s="88"/>
      <c r="BM89" s="88"/>
      <c r="BN89" s="88"/>
      <c r="BO89" s="88"/>
      <c r="BP89" s="88"/>
      <c r="BQ89" s="88"/>
      <c r="BR89" s="88"/>
    </row>
    <row r="90" spans="3:70" ht="13.5" customHeight="1">
      <c r="C90" s="156" t="s">
        <v>54</v>
      </c>
      <c r="D90" s="156"/>
      <c r="E90" s="156"/>
      <c r="F90" s="156"/>
      <c r="G90" s="156"/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6"/>
      <c r="U90" s="156"/>
      <c r="V90" s="156"/>
      <c r="W90" s="156"/>
      <c r="X90" s="156"/>
      <c r="Y90" s="156"/>
      <c r="Z90" s="156"/>
      <c r="AA90" s="156"/>
      <c r="AB90" s="156"/>
      <c r="AC90" s="156"/>
      <c r="AD90" s="156"/>
      <c r="AE90" s="156"/>
      <c r="AF90" s="156"/>
      <c r="AG90" s="156"/>
      <c r="AH90" s="156"/>
      <c r="AI90" s="156"/>
      <c r="AJ90" s="156"/>
      <c r="AK90" s="156"/>
      <c r="AL90" s="156"/>
      <c r="AM90" s="156"/>
      <c r="AN90" s="156"/>
      <c r="AO90" s="156"/>
      <c r="AP90" s="156"/>
      <c r="AQ90" s="156"/>
      <c r="AR90" s="156"/>
      <c r="AS90" s="156"/>
      <c r="AT90" s="156"/>
      <c r="AU90" s="89">
        <v>2610</v>
      </c>
      <c r="AV90" s="89"/>
      <c r="AW90" s="89"/>
      <c r="AX90" s="89"/>
      <c r="AY90" s="25"/>
      <c r="AZ90" s="93"/>
      <c r="BA90" s="93"/>
      <c r="BB90" s="93"/>
      <c r="BC90" s="93"/>
      <c r="BD90" s="93"/>
      <c r="BE90" s="93"/>
      <c r="BF90" s="93"/>
      <c r="BG90" s="24"/>
      <c r="BH90" s="25"/>
      <c r="BI90" s="93"/>
      <c r="BJ90" s="93"/>
      <c r="BK90" s="93"/>
      <c r="BL90" s="93"/>
      <c r="BM90" s="93"/>
      <c r="BN90" s="93"/>
      <c r="BO90" s="93"/>
      <c r="BP90" s="93"/>
      <c r="BQ90" s="93"/>
      <c r="BR90" s="24"/>
    </row>
    <row r="91" spans="3:70" ht="13.5" customHeight="1">
      <c r="C91" s="156" t="s">
        <v>55</v>
      </c>
      <c r="D91" s="156"/>
      <c r="E91" s="156"/>
      <c r="F91" s="156"/>
      <c r="G91" s="156"/>
      <c r="H91" s="156"/>
      <c r="I91" s="156"/>
      <c r="J91" s="156"/>
      <c r="K91" s="156"/>
      <c r="L91" s="156"/>
      <c r="M91" s="156"/>
      <c r="N91" s="156"/>
      <c r="O91" s="156"/>
      <c r="P91" s="156"/>
      <c r="Q91" s="156"/>
      <c r="R91" s="156"/>
      <c r="S91" s="156"/>
      <c r="T91" s="156"/>
      <c r="U91" s="156"/>
      <c r="V91" s="156"/>
      <c r="W91" s="156"/>
      <c r="X91" s="156"/>
      <c r="Y91" s="156"/>
      <c r="Z91" s="156"/>
      <c r="AA91" s="156"/>
      <c r="AB91" s="156"/>
      <c r="AC91" s="156"/>
      <c r="AD91" s="156"/>
      <c r="AE91" s="156"/>
      <c r="AF91" s="156"/>
      <c r="AG91" s="156"/>
      <c r="AH91" s="156"/>
      <c r="AI91" s="156"/>
      <c r="AJ91" s="156"/>
      <c r="AK91" s="156"/>
      <c r="AL91" s="156"/>
      <c r="AM91" s="156"/>
      <c r="AN91" s="156"/>
      <c r="AO91" s="156"/>
      <c r="AP91" s="156"/>
      <c r="AQ91" s="156"/>
      <c r="AR91" s="156"/>
      <c r="AS91" s="156"/>
      <c r="AT91" s="156"/>
      <c r="AU91" s="89">
        <v>2615</v>
      </c>
      <c r="AV91" s="89"/>
      <c r="AW91" s="89"/>
      <c r="AX91" s="89"/>
      <c r="AY91" s="25"/>
      <c r="AZ91" s="93"/>
      <c r="BA91" s="93"/>
      <c r="BB91" s="93"/>
      <c r="BC91" s="93"/>
      <c r="BD91" s="93"/>
      <c r="BE91" s="93"/>
      <c r="BF91" s="93"/>
      <c r="BG91" s="24"/>
      <c r="BH91" s="25"/>
      <c r="BI91" s="93"/>
      <c r="BJ91" s="93"/>
      <c r="BK91" s="93"/>
      <c r="BL91" s="93"/>
      <c r="BM91" s="93"/>
      <c r="BN91" s="93"/>
      <c r="BO91" s="93"/>
      <c r="BP91" s="93"/>
      <c r="BQ91" s="93"/>
      <c r="BR91" s="24"/>
    </row>
    <row r="92" spans="3:70" ht="13.5" customHeight="1">
      <c r="C92" s="156" t="s">
        <v>56</v>
      </c>
      <c r="D92" s="156"/>
      <c r="E92" s="156"/>
      <c r="F92" s="156"/>
      <c r="G92" s="156"/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6"/>
      <c r="U92" s="156"/>
      <c r="V92" s="156"/>
      <c r="W92" s="156"/>
      <c r="X92" s="156"/>
      <c r="Y92" s="156"/>
      <c r="Z92" s="156"/>
      <c r="AA92" s="156"/>
      <c r="AB92" s="156"/>
      <c r="AC92" s="156"/>
      <c r="AD92" s="156"/>
      <c r="AE92" s="156"/>
      <c r="AF92" s="156"/>
      <c r="AG92" s="156"/>
      <c r="AH92" s="156"/>
      <c r="AI92" s="156"/>
      <c r="AJ92" s="156"/>
      <c r="AK92" s="156"/>
      <c r="AL92" s="156"/>
      <c r="AM92" s="156"/>
      <c r="AN92" s="156"/>
      <c r="AO92" s="156"/>
      <c r="AP92" s="156"/>
      <c r="AQ92" s="156"/>
      <c r="AR92" s="156"/>
      <c r="AS92" s="156"/>
      <c r="AT92" s="156"/>
      <c r="AU92" s="89">
        <v>2650</v>
      </c>
      <c r="AV92" s="89"/>
      <c r="AW92" s="89"/>
      <c r="AX92" s="89"/>
      <c r="AY92" s="88"/>
      <c r="AZ92" s="88"/>
      <c r="BA92" s="88"/>
      <c r="BB92" s="88"/>
      <c r="BC92" s="88"/>
      <c r="BD92" s="88"/>
      <c r="BE92" s="88"/>
      <c r="BF92" s="88"/>
      <c r="BG92" s="88"/>
      <c r="BH92" s="88"/>
      <c r="BI92" s="88"/>
      <c r="BJ92" s="88"/>
      <c r="BK92" s="88"/>
      <c r="BL92" s="88"/>
      <c r="BM92" s="88"/>
      <c r="BN92" s="88"/>
      <c r="BO92" s="88"/>
      <c r="BP92" s="88"/>
      <c r="BQ92" s="88"/>
      <c r="BR92" s="88"/>
    </row>
    <row r="94" spans="3:67" ht="13.5" customHeight="1">
      <c r="C94" s="158" t="s">
        <v>82</v>
      </c>
      <c r="D94" s="159"/>
      <c r="E94" s="159"/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BC94" s="203" t="s">
        <v>84</v>
      </c>
      <c r="BD94" s="203"/>
      <c r="BE94" s="203"/>
      <c r="BF94" s="203"/>
      <c r="BG94" s="203"/>
      <c r="BH94" s="203"/>
      <c r="BI94" s="203"/>
      <c r="BJ94" s="203"/>
      <c r="BK94" s="203"/>
      <c r="BL94" s="203"/>
      <c r="BM94" s="203"/>
      <c r="BN94" s="203"/>
      <c r="BO94" s="203"/>
    </row>
    <row r="95" ht="9.75" customHeight="1">
      <c r="C95" s="7"/>
    </row>
    <row r="96" spans="3:68" ht="13.5" customHeight="1">
      <c r="C96" s="160" t="s">
        <v>58</v>
      </c>
      <c r="D96" s="160"/>
      <c r="E96" s="160"/>
      <c r="F96" s="160"/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BD96" s="203" t="s">
        <v>85</v>
      </c>
      <c r="BE96" s="203"/>
      <c r="BF96" s="203"/>
      <c r="BG96" s="203"/>
      <c r="BH96" s="203"/>
      <c r="BI96" s="203"/>
      <c r="BJ96" s="203"/>
      <c r="BK96" s="203"/>
      <c r="BL96" s="203"/>
      <c r="BM96" s="203"/>
      <c r="BN96" s="203"/>
      <c r="BO96" s="203"/>
      <c r="BP96" s="203"/>
    </row>
  </sheetData>
  <sheetProtection/>
  <mergeCells count="294">
    <mergeCell ref="AZ57:BF57"/>
    <mergeCell ref="AZ90:BF90"/>
    <mergeCell ref="BI90:BQ90"/>
    <mergeCell ref="BI67:BQ67"/>
    <mergeCell ref="BI68:BQ68"/>
    <mergeCell ref="AZ67:BF67"/>
    <mergeCell ref="AZ68:BF68"/>
    <mergeCell ref="AY86:BG86"/>
    <mergeCell ref="AY87:BG87"/>
    <mergeCell ref="C84:BR84"/>
    <mergeCell ref="BC94:BO94"/>
    <mergeCell ref="BD96:BP96"/>
    <mergeCell ref="AZ69:BF69"/>
    <mergeCell ref="AZ70:BF70"/>
    <mergeCell ref="BI70:BQ70"/>
    <mergeCell ref="BH89:BR89"/>
    <mergeCell ref="BH92:BR92"/>
    <mergeCell ref="AY92:BG92"/>
    <mergeCell ref="BI91:BQ91"/>
    <mergeCell ref="BH81:BR81"/>
    <mergeCell ref="C49:AT49"/>
    <mergeCell ref="AZ49:BF49"/>
    <mergeCell ref="BI49:BQ49"/>
    <mergeCell ref="C48:AT48"/>
    <mergeCell ref="BI48:BQ48"/>
    <mergeCell ref="AU48:AX48"/>
    <mergeCell ref="AZ48:BF48"/>
    <mergeCell ref="AU49:AX49"/>
    <mergeCell ref="C47:AT47"/>
    <mergeCell ref="AU47:AX47"/>
    <mergeCell ref="C38:AT38"/>
    <mergeCell ref="AU38:AX38"/>
    <mergeCell ref="AU39:AX40"/>
    <mergeCell ref="C46:AT46"/>
    <mergeCell ref="C40:AT40"/>
    <mergeCell ref="C45:AT45"/>
    <mergeCell ref="BH31:BR31"/>
    <mergeCell ref="BH45:BR45"/>
    <mergeCell ref="AY45:BG45"/>
    <mergeCell ref="AY37:BG37"/>
    <mergeCell ref="AU43:AX43"/>
    <mergeCell ref="AY43:BG43"/>
    <mergeCell ref="AU45:AX45"/>
    <mergeCell ref="BH38:BR38"/>
    <mergeCell ref="BH37:BR37"/>
    <mergeCell ref="AU44:AX44"/>
    <mergeCell ref="C33:AT33"/>
    <mergeCell ref="C34:AT34"/>
    <mergeCell ref="C35:AT35"/>
    <mergeCell ref="AU36:AX36"/>
    <mergeCell ref="AU33:AX33"/>
    <mergeCell ref="C37:AT37"/>
    <mergeCell ref="AU37:AX37"/>
    <mergeCell ref="C27:AT27"/>
    <mergeCell ref="AU30:AX30"/>
    <mergeCell ref="C30:AT30"/>
    <mergeCell ref="C28:AT28"/>
    <mergeCell ref="AY32:BG32"/>
    <mergeCell ref="AU27:AX27"/>
    <mergeCell ref="C32:AT32"/>
    <mergeCell ref="C31:AT31"/>
    <mergeCell ref="C29:AT29"/>
    <mergeCell ref="AU18:AX18"/>
    <mergeCell ref="AY23:BG23"/>
    <mergeCell ref="AU34:AX34"/>
    <mergeCell ref="BH32:BR32"/>
    <mergeCell ref="AU32:AX32"/>
    <mergeCell ref="BH23:BR23"/>
    <mergeCell ref="BH24:BR25"/>
    <mergeCell ref="AY18:BG18"/>
    <mergeCell ref="AU31:AX31"/>
    <mergeCell ref="AY21:BG21"/>
    <mergeCell ref="BH29:BR29"/>
    <mergeCell ref="AY29:BG29"/>
    <mergeCell ref="AU29:AX29"/>
    <mergeCell ref="AZ27:BF27"/>
    <mergeCell ref="AU28:AX28"/>
    <mergeCell ref="AU20:AX20"/>
    <mergeCell ref="BI22:BQ22"/>
    <mergeCell ref="AU22:AX22"/>
    <mergeCell ref="AU26:AX26"/>
    <mergeCell ref="AY20:BG20"/>
    <mergeCell ref="L5:AX5"/>
    <mergeCell ref="BJ2:BR2"/>
    <mergeCell ref="C18:AT18"/>
    <mergeCell ref="C19:AT19"/>
    <mergeCell ref="BH17:BR17"/>
    <mergeCell ref="AY17:BG17"/>
    <mergeCell ref="AU14:AX14"/>
    <mergeCell ref="AU15:AX15"/>
    <mergeCell ref="AU16:AX16"/>
    <mergeCell ref="C4:K4"/>
    <mergeCell ref="BH21:BR21"/>
    <mergeCell ref="BH20:BR20"/>
    <mergeCell ref="BH19:BR19"/>
    <mergeCell ref="CA1:CD4"/>
    <mergeCell ref="CA5:CD8"/>
    <mergeCell ref="CA9:CD10"/>
    <mergeCell ref="E8:BQ8"/>
    <mergeCell ref="C14:AT14"/>
    <mergeCell ref="C15:AT15"/>
    <mergeCell ref="AY15:BG15"/>
    <mergeCell ref="C26:AT26"/>
    <mergeCell ref="AU17:AX17"/>
    <mergeCell ref="AZ22:BF22"/>
    <mergeCell ref="AY24:BG25"/>
    <mergeCell ref="AY19:BG19"/>
    <mergeCell ref="C16:AT16"/>
    <mergeCell ref="C17:AT17"/>
    <mergeCell ref="AU24:AX25"/>
    <mergeCell ref="C24:AT24"/>
    <mergeCell ref="C22:AT22"/>
    <mergeCell ref="C25:AT25"/>
    <mergeCell ref="AU21:AX21"/>
    <mergeCell ref="AU23:AX23"/>
    <mergeCell ref="C94:R94"/>
    <mergeCell ref="C96:R96"/>
    <mergeCell ref="AZ34:BF34"/>
    <mergeCell ref="AZ64:BF64"/>
    <mergeCell ref="AU92:AX92"/>
    <mergeCell ref="AU87:AX87"/>
    <mergeCell ref="AU88:AX88"/>
    <mergeCell ref="BI34:BQ34"/>
    <mergeCell ref="AZ35:BF35"/>
    <mergeCell ref="BI35:BQ35"/>
    <mergeCell ref="BI41:BQ41"/>
    <mergeCell ref="AZ46:BF46"/>
    <mergeCell ref="AZ63:BF63"/>
    <mergeCell ref="BH44:BR44"/>
    <mergeCell ref="BI36:BQ36"/>
    <mergeCell ref="AZ41:BF41"/>
    <mergeCell ref="AY44:BG44"/>
    <mergeCell ref="C89:AT89"/>
    <mergeCell ref="C90:AT90"/>
    <mergeCell ref="C91:AT91"/>
    <mergeCell ref="C92:AT92"/>
    <mergeCell ref="C88:AT88"/>
    <mergeCell ref="C87:AT87"/>
    <mergeCell ref="BH86:BR86"/>
    <mergeCell ref="AY82:BG82"/>
    <mergeCell ref="C86:AT86"/>
    <mergeCell ref="AU86:AX86"/>
    <mergeCell ref="C81:AT81"/>
    <mergeCell ref="AU81:AX81"/>
    <mergeCell ref="BH87:BR87"/>
    <mergeCell ref="C82:AT82"/>
    <mergeCell ref="AU82:AX82"/>
    <mergeCell ref="AZ91:BF91"/>
    <mergeCell ref="AY89:BG89"/>
    <mergeCell ref="AU89:AX89"/>
    <mergeCell ref="AU90:AX90"/>
    <mergeCell ref="AU91:AX91"/>
    <mergeCell ref="BH88:BR88"/>
    <mergeCell ref="AY88:BG88"/>
    <mergeCell ref="C65:AT65"/>
    <mergeCell ref="C77:AT77"/>
    <mergeCell ref="C78:AT78"/>
    <mergeCell ref="C66:AT66"/>
    <mergeCell ref="C67:AT67"/>
    <mergeCell ref="C68:AT68"/>
    <mergeCell ref="C69:AT69"/>
    <mergeCell ref="C71:AT71"/>
    <mergeCell ref="C73:BR73"/>
    <mergeCell ref="AZ71:BF71"/>
    <mergeCell ref="AU79:AX79"/>
    <mergeCell ref="AU80:AX80"/>
    <mergeCell ref="C80:AT80"/>
    <mergeCell ref="AU77:AX77"/>
    <mergeCell ref="C75:AT75"/>
    <mergeCell ref="C76:AT76"/>
    <mergeCell ref="AU75:AX75"/>
    <mergeCell ref="AU76:AX76"/>
    <mergeCell ref="AU78:AX78"/>
    <mergeCell ref="BH75:BR75"/>
    <mergeCell ref="C70:AT70"/>
    <mergeCell ref="AY79:BG79"/>
    <mergeCell ref="AU65:AX65"/>
    <mergeCell ref="AU66:AX66"/>
    <mergeCell ref="AU70:AX70"/>
    <mergeCell ref="AU71:AX71"/>
    <mergeCell ref="AU68:AX68"/>
    <mergeCell ref="AU69:AX69"/>
    <mergeCell ref="AU67:AX67"/>
    <mergeCell ref="AY76:BG76"/>
    <mergeCell ref="AY78:BG78"/>
    <mergeCell ref="AZ65:BF65"/>
    <mergeCell ref="AY77:BG77"/>
    <mergeCell ref="AY62:BG62"/>
    <mergeCell ref="AZ66:BF66"/>
    <mergeCell ref="C56:AT56"/>
    <mergeCell ref="C50:AT50"/>
    <mergeCell ref="BH80:BR80"/>
    <mergeCell ref="BI63:BQ63"/>
    <mergeCell ref="BI64:BQ64"/>
    <mergeCell ref="BI66:BQ66"/>
    <mergeCell ref="BI65:BQ65"/>
    <mergeCell ref="BI69:BQ69"/>
    <mergeCell ref="BI71:BQ71"/>
    <mergeCell ref="AU55:AX56"/>
    <mergeCell ref="AU52:AX52"/>
    <mergeCell ref="AU50:AX51"/>
    <mergeCell ref="BH82:BR82"/>
    <mergeCell ref="AY75:BG75"/>
    <mergeCell ref="BH76:BR76"/>
    <mergeCell ref="BH77:BR77"/>
    <mergeCell ref="BH78:BR78"/>
    <mergeCell ref="BH79:BR79"/>
    <mergeCell ref="C59:BR59"/>
    <mergeCell ref="C79:AT79"/>
    <mergeCell ref="AY80:BG80"/>
    <mergeCell ref="AY81:BG81"/>
    <mergeCell ref="AU63:AX63"/>
    <mergeCell ref="AU54:AX54"/>
    <mergeCell ref="BH61:BR61"/>
    <mergeCell ref="AY55:BG56"/>
    <mergeCell ref="BH55:BR56"/>
    <mergeCell ref="AZ54:BF54"/>
    <mergeCell ref="AU57:AX57"/>
    <mergeCell ref="BI57:BQ57"/>
    <mergeCell ref="BH39:BR40"/>
    <mergeCell ref="BH50:BR51"/>
    <mergeCell ref="AY50:BG51"/>
    <mergeCell ref="AZ36:BF36"/>
    <mergeCell ref="AY38:BG38"/>
    <mergeCell ref="AY39:BG40"/>
    <mergeCell ref="AY42:BG42"/>
    <mergeCell ref="BI47:BQ47"/>
    <mergeCell ref="BI52:BQ52"/>
    <mergeCell ref="BI46:BQ46"/>
    <mergeCell ref="BH33:BR33"/>
    <mergeCell ref="AZ28:BF28"/>
    <mergeCell ref="BI26:BQ26"/>
    <mergeCell ref="BI28:BQ28"/>
    <mergeCell ref="BH30:BR30"/>
    <mergeCell ref="AY30:BG30"/>
    <mergeCell ref="BI27:BQ27"/>
    <mergeCell ref="AZ26:BF26"/>
    <mergeCell ref="C61:AT61"/>
    <mergeCell ref="AU46:AX46"/>
    <mergeCell ref="AZ47:BF47"/>
    <mergeCell ref="C41:AT41"/>
    <mergeCell ref="C44:AT44"/>
    <mergeCell ref="C57:AT57"/>
    <mergeCell ref="AZ53:BF53"/>
    <mergeCell ref="C55:AT55"/>
    <mergeCell ref="C51:AT51"/>
    <mergeCell ref="C52:AT52"/>
    <mergeCell ref="C62:AT62"/>
    <mergeCell ref="AZ52:BF52"/>
    <mergeCell ref="AU35:AX35"/>
    <mergeCell ref="C43:AT43"/>
    <mergeCell ref="C42:AT42"/>
    <mergeCell ref="C36:AT36"/>
    <mergeCell ref="C39:AT39"/>
    <mergeCell ref="C53:AT53"/>
    <mergeCell ref="AU61:AX61"/>
    <mergeCell ref="C54:AT54"/>
    <mergeCell ref="AY33:BG33"/>
    <mergeCell ref="AY31:BG31"/>
    <mergeCell ref="C63:AT63"/>
    <mergeCell ref="C64:AT64"/>
    <mergeCell ref="AU53:AX53"/>
    <mergeCell ref="C12:BS12"/>
    <mergeCell ref="BH14:BR14"/>
    <mergeCell ref="BH15:BR15"/>
    <mergeCell ref="BH16:BR16"/>
    <mergeCell ref="AY14:BG14"/>
    <mergeCell ref="AU64:AX64"/>
    <mergeCell ref="AU41:AX41"/>
    <mergeCell ref="BH62:BR62"/>
    <mergeCell ref="BH42:BR42"/>
    <mergeCell ref="BH43:BR43"/>
    <mergeCell ref="BI54:BQ54"/>
    <mergeCell ref="BI53:BQ53"/>
    <mergeCell ref="AY61:BG61"/>
    <mergeCell ref="AU42:AX42"/>
    <mergeCell ref="AU62:AX62"/>
    <mergeCell ref="C20:AT20"/>
    <mergeCell ref="C21:AT21"/>
    <mergeCell ref="C23:AT23"/>
    <mergeCell ref="C7:BR7"/>
    <mergeCell ref="BJ10:BR10"/>
    <mergeCell ref="AP10:AW10"/>
    <mergeCell ref="AX10:BI10"/>
    <mergeCell ref="AY16:BG16"/>
    <mergeCell ref="BH18:BR18"/>
    <mergeCell ref="AU19:AX19"/>
    <mergeCell ref="L4:AX4"/>
    <mergeCell ref="BP3:BR3"/>
    <mergeCell ref="BM3:BO3"/>
    <mergeCell ref="BJ3:BL3"/>
    <mergeCell ref="BJ4:BR4"/>
    <mergeCell ref="C3:BI3"/>
    <mergeCell ref="BA4:BI4"/>
  </mergeCells>
  <printOptions/>
  <pageMargins left="0.3937007874015748" right="0.3937007874015748" top="0.3937007874015748" bottom="0.3937007874015748" header="0.11811023622047245" footer="0.11811023622047245"/>
  <pageSetup blackAndWhite="1" horizontalDpi="600" verticalDpi="600" orientation="portrait" paperSize="9" scale="94" r:id="rId2"/>
  <rowBreaks count="2" manualBreakCount="2">
    <brk id="54" max="70" man="1"/>
    <brk id="57" max="255" man="1"/>
  </rowBreaks>
  <colBreaks count="1" manualBreakCount="1">
    <brk id="70" max="10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D108"/>
  <sheetViews>
    <sheetView showGridLines="0" showZeros="0" zoomScalePageLayoutView="0" workbookViewId="0" topLeftCell="A1">
      <selection activeCell="A1" sqref="A1"/>
    </sheetView>
  </sheetViews>
  <sheetFormatPr defaultColWidth="1.83203125" defaultRowHeight="12.75"/>
  <cols>
    <col min="1" max="78" width="1.5" style="29" customWidth="1"/>
    <col min="79" max="82" width="11" style="29" customWidth="1"/>
    <col min="83" max="129" width="1.5" style="29" customWidth="1"/>
    <col min="130" max="16384" width="1.83203125" style="29" customWidth="1"/>
  </cols>
  <sheetData>
    <row r="1" spans="1:82" ht="6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CA1" s="204" t="s">
        <v>61</v>
      </c>
      <c r="CB1" s="204"/>
      <c r="CC1" s="204"/>
      <c r="CD1" s="204"/>
    </row>
    <row r="2" spans="1:82" ht="13.5" customHeight="1">
      <c r="A2" s="28"/>
      <c r="B2" s="28"/>
      <c r="C2" s="30"/>
      <c r="D2" s="30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05" t="s">
        <v>0</v>
      </c>
      <c r="BK2" s="206"/>
      <c r="BL2" s="206"/>
      <c r="BM2" s="206"/>
      <c r="BN2" s="206"/>
      <c r="BO2" s="206"/>
      <c r="BP2" s="206"/>
      <c r="BQ2" s="206"/>
      <c r="BR2" s="207"/>
      <c r="BS2" s="28"/>
      <c r="CA2" s="204"/>
      <c r="CB2" s="204"/>
      <c r="CC2" s="204"/>
      <c r="CD2" s="204"/>
    </row>
    <row r="3" spans="1:82" ht="13.5" customHeight="1">
      <c r="A3" s="28"/>
      <c r="B3" s="28"/>
      <c r="C3" s="208" t="s">
        <v>1</v>
      </c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F3" s="208"/>
      <c r="AG3" s="208"/>
      <c r="AH3" s="208"/>
      <c r="AI3" s="208"/>
      <c r="AJ3" s="208"/>
      <c r="AK3" s="208"/>
      <c r="AL3" s="208"/>
      <c r="AM3" s="208"/>
      <c r="AN3" s="208"/>
      <c r="AO3" s="208"/>
      <c r="AP3" s="208"/>
      <c r="AQ3" s="208"/>
      <c r="AR3" s="208"/>
      <c r="AS3" s="208"/>
      <c r="AT3" s="208"/>
      <c r="AU3" s="208"/>
      <c r="AV3" s="208"/>
      <c r="AW3" s="208"/>
      <c r="AX3" s="208"/>
      <c r="AY3" s="208"/>
      <c r="AZ3" s="208"/>
      <c r="BA3" s="208"/>
      <c r="BB3" s="208"/>
      <c r="BC3" s="208"/>
      <c r="BD3" s="208"/>
      <c r="BE3" s="208"/>
      <c r="BF3" s="208"/>
      <c r="BG3" s="208"/>
      <c r="BH3" s="208"/>
      <c r="BI3" s="208"/>
      <c r="BJ3" s="209" t="str">
        <f>'Для розрахунку'!BJ3:BL3</f>
        <v>2021</v>
      </c>
      <c r="BK3" s="210"/>
      <c r="BL3" s="210"/>
      <c r="BM3" s="209" t="str">
        <f>'Для розрахунку'!BM3:BO3</f>
        <v>01</v>
      </c>
      <c r="BN3" s="210"/>
      <c r="BO3" s="210"/>
      <c r="BP3" s="211" t="s">
        <v>4</v>
      </c>
      <c r="BQ3" s="211"/>
      <c r="BR3" s="211"/>
      <c r="BS3" s="28"/>
      <c r="CA3" s="204"/>
      <c r="CB3" s="204"/>
      <c r="CC3" s="204"/>
      <c r="CD3" s="204"/>
    </row>
    <row r="4" spans="1:82" ht="13.5" customHeight="1">
      <c r="A4" s="28"/>
      <c r="B4" s="28"/>
      <c r="C4" s="212" t="s">
        <v>5</v>
      </c>
      <c r="D4" s="212"/>
      <c r="E4" s="212"/>
      <c r="F4" s="212"/>
      <c r="G4" s="212"/>
      <c r="H4" s="212"/>
      <c r="I4" s="212"/>
      <c r="J4" s="212"/>
      <c r="K4" s="212"/>
      <c r="L4" s="213" t="str">
        <f>'Для розрахунку'!L4:AX4</f>
        <v>Товариство з  обмеженою відповідальністю" Фінансова компанія " Житлоінвестбуд"</v>
      </c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  <c r="AM4" s="214"/>
      <c r="AN4" s="214"/>
      <c r="AO4" s="214"/>
      <c r="AP4" s="214"/>
      <c r="AQ4" s="214"/>
      <c r="AR4" s="214"/>
      <c r="AS4" s="214"/>
      <c r="AT4" s="214"/>
      <c r="AU4" s="214"/>
      <c r="AV4" s="214"/>
      <c r="AW4" s="214"/>
      <c r="AX4" s="214"/>
      <c r="AY4" s="28"/>
      <c r="AZ4" s="28"/>
      <c r="BA4" s="212" t="s">
        <v>2</v>
      </c>
      <c r="BB4" s="212"/>
      <c r="BC4" s="212"/>
      <c r="BD4" s="212"/>
      <c r="BE4" s="212"/>
      <c r="BF4" s="212"/>
      <c r="BG4" s="212"/>
      <c r="BH4" s="212"/>
      <c r="BI4" s="215"/>
      <c r="BJ4" s="216" t="str">
        <f>'Для розрахунку'!BJ4:BR4</f>
        <v>34382488</v>
      </c>
      <c r="BK4" s="217"/>
      <c r="BL4" s="217"/>
      <c r="BM4" s="217"/>
      <c r="BN4" s="217"/>
      <c r="BO4" s="217"/>
      <c r="BP4" s="217"/>
      <c r="BQ4" s="217"/>
      <c r="BR4" s="218"/>
      <c r="BS4" s="28"/>
      <c r="CA4" s="204"/>
      <c r="CB4" s="204"/>
      <c r="CC4" s="204"/>
      <c r="CD4" s="204"/>
    </row>
    <row r="5" spans="1:82" ht="11.2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31"/>
      <c r="L5" s="219" t="s">
        <v>3</v>
      </c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219"/>
      <c r="AP5" s="219"/>
      <c r="AQ5" s="219"/>
      <c r="AR5" s="219"/>
      <c r="AS5" s="219"/>
      <c r="AT5" s="219"/>
      <c r="AU5" s="219"/>
      <c r="AV5" s="219"/>
      <c r="AW5" s="219"/>
      <c r="AX5" s="219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CA5" s="220" t="s">
        <v>62</v>
      </c>
      <c r="CB5" s="220"/>
      <c r="CC5" s="220"/>
      <c r="CD5" s="220"/>
    </row>
    <row r="6" spans="1:82" ht="6" customHeigh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CA6" s="220"/>
      <c r="CB6" s="220"/>
      <c r="CC6" s="220"/>
      <c r="CD6" s="220"/>
    </row>
    <row r="7" spans="1:82" ht="18" customHeight="1">
      <c r="A7" s="28"/>
      <c r="B7" s="28"/>
      <c r="C7" s="221" t="s">
        <v>6</v>
      </c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1"/>
      <c r="AP7" s="221"/>
      <c r="AQ7" s="221"/>
      <c r="AR7" s="221"/>
      <c r="AS7" s="221"/>
      <c r="AT7" s="221"/>
      <c r="AU7" s="221"/>
      <c r="AV7" s="221"/>
      <c r="AW7" s="221"/>
      <c r="AX7" s="221"/>
      <c r="AY7" s="221"/>
      <c r="AZ7" s="221"/>
      <c r="BA7" s="221"/>
      <c r="BB7" s="221"/>
      <c r="BC7" s="221"/>
      <c r="BD7" s="221"/>
      <c r="BE7" s="221"/>
      <c r="BF7" s="221"/>
      <c r="BG7" s="221"/>
      <c r="BH7" s="221"/>
      <c r="BI7" s="221"/>
      <c r="BJ7" s="221"/>
      <c r="BK7" s="221"/>
      <c r="BL7" s="221"/>
      <c r="BM7" s="221"/>
      <c r="BN7" s="221"/>
      <c r="BO7" s="221"/>
      <c r="BP7" s="221"/>
      <c r="BQ7" s="221"/>
      <c r="BR7" s="221"/>
      <c r="BS7" s="28"/>
      <c r="CA7" s="220"/>
      <c r="CB7" s="220"/>
      <c r="CC7" s="220"/>
      <c r="CD7" s="220"/>
    </row>
    <row r="8" spans="1:82" ht="15.75">
      <c r="A8" s="28"/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1" t="s">
        <v>64</v>
      </c>
      <c r="Z8" s="221"/>
      <c r="AA8" s="221"/>
      <c r="AB8" s="223">
        <f>'Для розрахунку'!E8:AO8</f>
        <v>0</v>
      </c>
      <c r="AC8" s="224"/>
      <c r="AD8" s="224"/>
      <c r="AE8" s="224"/>
      <c r="AF8" s="224"/>
      <c r="AG8" s="224"/>
      <c r="AH8" s="224"/>
      <c r="AI8" s="224"/>
      <c r="AJ8" s="224"/>
      <c r="AK8" s="224"/>
      <c r="AL8" s="224"/>
      <c r="AM8" s="224"/>
      <c r="AN8" s="224"/>
      <c r="AO8" s="224"/>
      <c r="AP8" s="221">
        <v>20</v>
      </c>
      <c r="AQ8" s="221"/>
      <c r="AR8" s="221"/>
      <c r="AS8" s="223">
        <f>'Для розрахунку'!AS8:AU8</f>
        <v>0</v>
      </c>
      <c r="AT8" s="224"/>
      <c r="AU8" s="224"/>
      <c r="AV8" s="221" t="s">
        <v>65</v>
      </c>
      <c r="AW8" s="221"/>
      <c r="AX8" s="221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28"/>
      <c r="CA8" s="220"/>
      <c r="CB8" s="220"/>
      <c r="CC8" s="220"/>
      <c r="CD8" s="220"/>
    </row>
    <row r="9" spans="1:82" ht="8.25" customHeight="1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CA9" s="227" t="s">
        <v>63</v>
      </c>
      <c r="CB9" s="227"/>
      <c r="CC9" s="227"/>
      <c r="CD9" s="227"/>
    </row>
    <row r="10" spans="1:82" ht="13.5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28" t="s">
        <v>7</v>
      </c>
      <c r="AQ10" s="228"/>
      <c r="AR10" s="228"/>
      <c r="AS10" s="228"/>
      <c r="AT10" s="228"/>
      <c r="AU10" s="228"/>
      <c r="AV10" s="228"/>
      <c r="AW10" s="228"/>
      <c r="AX10" s="229" t="s">
        <v>8</v>
      </c>
      <c r="AY10" s="229"/>
      <c r="AZ10" s="229"/>
      <c r="BA10" s="229"/>
      <c r="BB10" s="229"/>
      <c r="BC10" s="229"/>
      <c r="BD10" s="229"/>
      <c r="BE10" s="229"/>
      <c r="BF10" s="229"/>
      <c r="BG10" s="229"/>
      <c r="BH10" s="229"/>
      <c r="BI10" s="230"/>
      <c r="BJ10" s="205">
        <v>1801003</v>
      </c>
      <c r="BK10" s="206"/>
      <c r="BL10" s="206"/>
      <c r="BM10" s="206"/>
      <c r="BN10" s="206"/>
      <c r="BO10" s="206"/>
      <c r="BP10" s="206"/>
      <c r="BQ10" s="206"/>
      <c r="BR10" s="207"/>
      <c r="BS10" s="28"/>
      <c r="CA10" s="227"/>
      <c r="CB10" s="227"/>
      <c r="CC10" s="227"/>
      <c r="CD10" s="227"/>
    </row>
    <row r="11" spans="1:71" ht="8.2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</row>
    <row r="12" spans="1:71" ht="12.75">
      <c r="A12" s="28"/>
      <c r="B12" s="28"/>
      <c r="C12" s="225" t="s">
        <v>9</v>
      </c>
      <c r="D12" s="225"/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225"/>
      <c r="W12" s="225"/>
      <c r="X12" s="225"/>
      <c r="Y12" s="225"/>
      <c r="Z12" s="225"/>
      <c r="AA12" s="225"/>
      <c r="AB12" s="225"/>
      <c r="AC12" s="225"/>
      <c r="AD12" s="225"/>
      <c r="AE12" s="225"/>
      <c r="AF12" s="225"/>
      <c r="AG12" s="225"/>
      <c r="AH12" s="225"/>
      <c r="AI12" s="225"/>
      <c r="AJ12" s="225"/>
      <c r="AK12" s="225"/>
      <c r="AL12" s="225"/>
      <c r="AM12" s="225"/>
      <c r="AN12" s="225"/>
      <c r="AO12" s="225"/>
      <c r="AP12" s="225"/>
      <c r="AQ12" s="225"/>
      <c r="AR12" s="225"/>
      <c r="AS12" s="225"/>
      <c r="AT12" s="225"/>
      <c r="AU12" s="225"/>
      <c r="AV12" s="225"/>
      <c r="AW12" s="225"/>
      <c r="AX12" s="225"/>
      <c r="AY12" s="225"/>
      <c r="AZ12" s="225"/>
      <c r="BA12" s="225"/>
      <c r="BB12" s="225"/>
      <c r="BC12" s="225"/>
      <c r="BD12" s="225"/>
      <c r="BE12" s="225"/>
      <c r="BF12" s="225"/>
      <c r="BG12" s="225"/>
      <c r="BH12" s="225"/>
      <c r="BI12" s="225"/>
      <c r="BJ12" s="225"/>
      <c r="BK12" s="225"/>
      <c r="BL12" s="225"/>
      <c r="BM12" s="225"/>
      <c r="BN12" s="225"/>
      <c r="BO12" s="225"/>
      <c r="BP12" s="225"/>
      <c r="BQ12" s="225"/>
      <c r="BR12" s="225"/>
      <c r="BS12" s="225"/>
    </row>
    <row r="13" spans="1:71" ht="9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</row>
    <row r="14" spans="1:71" ht="55.5" customHeight="1">
      <c r="A14" s="28"/>
      <c r="B14" s="28"/>
      <c r="C14" s="226" t="s">
        <v>10</v>
      </c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6"/>
      <c r="AE14" s="226"/>
      <c r="AF14" s="226"/>
      <c r="AG14" s="226"/>
      <c r="AH14" s="226"/>
      <c r="AI14" s="226"/>
      <c r="AJ14" s="226"/>
      <c r="AK14" s="226"/>
      <c r="AL14" s="226"/>
      <c r="AM14" s="226"/>
      <c r="AN14" s="226"/>
      <c r="AO14" s="226"/>
      <c r="AP14" s="226"/>
      <c r="AQ14" s="226"/>
      <c r="AR14" s="226"/>
      <c r="AS14" s="226"/>
      <c r="AT14" s="226"/>
      <c r="AU14" s="226" t="s">
        <v>11</v>
      </c>
      <c r="AV14" s="226"/>
      <c r="AW14" s="226"/>
      <c r="AX14" s="226"/>
      <c r="AY14" s="226" t="s">
        <v>12</v>
      </c>
      <c r="AZ14" s="226"/>
      <c r="BA14" s="226"/>
      <c r="BB14" s="226"/>
      <c r="BC14" s="226"/>
      <c r="BD14" s="226"/>
      <c r="BE14" s="226"/>
      <c r="BF14" s="226"/>
      <c r="BG14" s="226"/>
      <c r="BH14" s="226" t="s">
        <v>13</v>
      </c>
      <c r="BI14" s="226"/>
      <c r="BJ14" s="226"/>
      <c r="BK14" s="226"/>
      <c r="BL14" s="226"/>
      <c r="BM14" s="226"/>
      <c r="BN14" s="226"/>
      <c r="BO14" s="226"/>
      <c r="BP14" s="226"/>
      <c r="BQ14" s="226"/>
      <c r="BR14" s="226"/>
      <c r="BS14" s="28"/>
    </row>
    <row r="15" spans="1:71" ht="13.5" customHeight="1">
      <c r="A15" s="28"/>
      <c r="B15" s="28"/>
      <c r="C15" s="226">
        <v>1</v>
      </c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226"/>
      <c r="T15" s="226"/>
      <c r="U15" s="226"/>
      <c r="V15" s="226"/>
      <c r="W15" s="226"/>
      <c r="X15" s="226"/>
      <c r="Y15" s="226"/>
      <c r="Z15" s="226"/>
      <c r="AA15" s="226"/>
      <c r="AB15" s="226"/>
      <c r="AC15" s="226"/>
      <c r="AD15" s="226"/>
      <c r="AE15" s="226"/>
      <c r="AF15" s="226"/>
      <c r="AG15" s="226"/>
      <c r="AH15" s="226"/>
      <c r="AI15" s="226"/>
      <c r="AJ15" s="226"/>
      <c r="AK15" s="226"/>
      <c r="AL15" s="226"/>
      <c r="AM15" s="226"/>
      <c r="AN15" s="226"/>
      <c r="AO15" s="226"/>
      <c r="AP15" s="226"/>
      <c r="AQ15" s="226"/>
      <c r="AR15" s="226"/>
      <c r="AS15" s="226"/>
      <c r="AT15" s="226"/>
      <c r="AU15" s="226">
        <v>2</v>
      </c>
      <c r="AV15" s="226"/>
      <c r="AW15" s="226"/>
      <c r="AX15" s="226"/>
      <c r="AY15" s="226">
        <v>3</v>
      </c>
      <c r="AZ15" s="226"/>
      <c r="BA15" s="226"/>
      <c r="BB15" s="226"/>
      <c r="BC15" s="226"/>
      <c r="BD15" s="226"/>
      <c r="BE15" s="226"/>
      <c r="BF15" s="226"/>
      <c r="BG15" s="226"/>
      <c r="BH15" s="226">
        <v>4</v>
      </c>
      <c r="BI15" s="226"/>
      <c r="BJ15" s="226"/>
      <c r="BK15" s="226"/>
      <c r="BL15" s="226"/>
      <c r="BM15" s="226"/>
      <c r="BN15" s="226"/>
      <c r="BO15" s="226"/>
      <c r="BP15" s="226"/>
      <c r="BQ15" s="226"/>
      <c r="BR15" s="226"/>
      <c r="BS15" s="28"/>
    </row>
    <row r="16" spans="1:71" ht="13.5" customHeight="1">
      <c r="A16" s="28"/>
      <c r="B16" s="28"/>
      <c r="C16" s="246" t="s">
        <v>14</v>
      </c>
      <c r="D16" s="246"/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  <c r="R16" s="246"/>
      <c r="S16" s="246"/>
      <c r="T16" s="246"/>
      <c r="U16" s="246"/>
      <c r="V16" s="246"/>
      <c r="W16" s="246"/>
      <c r="X16" s="246"/>
      <c r="Y16" s="246"/>
      <c r="Z16" s="246"/>
      <c r="AA16" s="246"/>
      <c r="AB16" s="246"/>
      <c r="AC16" s="246"/>
      <c r="AD16" s="246"/>
      <c r="AE16" s="246"/>
      <c r="AF16" s="246"/>
      <c r="AG16" s="246"/>
      <c r="AH16" s="246"/>
      <c r="AI16" s="246"/>
      <c r="AJ16" s="246"/>
      <c r="AK16" s="246"/>
      <c r="AL16" s="246"/>
      <c r="AM16" s="246"/>
      <c r="AN16" s="246"/>
      <c r="AO16" s="246"/>
      <c r="AP16" s="246"/>
      <c r="AQ16" s="246"/>
      <c r="AR16" s="246"/>
      <c r="AS16" s="246"/>
      <c r="AT16" s="246"/>
      <c r="AU16" s="226">
        <v>2000</v>
      </c>
      <c r="AV16" s="226"/>
      <c r="AW16" s="226"/>
      <c r="AX16" s="226"/>
      <c r="AY16" s="211">
        <f>IF('Для розрахунку'!AY16:BG16=0,"-",'Для розрахунку'!AY16:BG16)</f>
        <v>2357</v>
      </c>
      <c r="AZ16" s="211"/>
      <c r="BA16" s="211"/>
      <c r="BB16" s="211"/>
      <c r="BC16" s="211"/>
      <c r="BD16" s="211"/>
      <c r="BE16" s="211"/>
      <c r="BF16" s="211"/>
      <c r="BG16" s="211"/>
      <c r="BH16" s="245">
        <f>IF('Для розрахунку'!BH16:BR16=0,"-",'Для розрахунку'!BH16:BR16)</f>
        <v>3069</v>
      </c>
      <c r="BI16" s="245"/>
      <c r="BJ16" s="245"/>
      <c r="BK16" s="245"/>
      <c r="BL16" s="245"/>
      <c r="BM16" s="245"/>
      <c r="BN16" s="245"/>
      <c r="BO16" s="245"/>
      <c r="BP16" s="245"/>
      <c r="BQ16" s="245"/>
      <c r="BR16" s="245"/>
      <c r="BS16" s="28"/>
    </row>
    <row r="17" spans="3:70" s="1" customFormat="1" ht="13.5" customHeight="1">
      <c r="C17" s="71" t="s">
        <v>66</v>
      </c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3"/>
      <c r="AU17" s="85">
        <v>2010</v>
      </c>
      <c r="AV17" s="86"/>
      <c r="AW17" s="86"/>
      <c r="AX17" s="87"/>
      <c r="AY17" s="211" t="str">
        <f>IF('Для розрахунку'!AY17:BG17=0,"-",'Для розрахунку'!AY17:BG17)</f>
        <v>-</v>
      </c>
      <c r="AZ17" s="211"/>
      <c r="BA17" s="211"/>
      <c r="BB17" s="211"/>
      <c r="BC17" s="211"/>
      <c r="BD17" s="211"/>
      <c r="BE17" s="211"/>
      <c r="BF17" s="211"/>
      <c r="BG17" s="211"/>
      <c r="BH17" s="245" t="str">
        <f>IF('Для розрахунку'!BH17:BR17=0,"-",'Для розрахунку'!BH17:BR17)</f>
        <v>-</v>
      </c>
      <c r="BI17" s="245"/>
      <c r="BJ17" s="245"/>
      <c r="BK17" s="245"/>
      <c r="BL17" s="245"/>
      <c r="BM17" s="245"/>
      <c r="BN17" s="245"/>
      <c r="BO17" s="245"/>
      <c r="BP17" s="245"/>
      <c r="BQ17" s="245"/>
      <c r="BR17" s="245"/>
    </row>
    <row r="18" spans="3:70" s="1" customFormat="1" ht="13.5" customHeight="1">
      <c r="C18" s="71" t="s">
        <v>68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3"/>
      <c r="AU18" s="85">
        <v>2011</v>
      </c>
      <c r="AV18" s="86"/>
      <c r="AW18" s="86"/>
      <c r="AX18" s="87"/>
      <c r="AY18" s="211" t="str">
        <f>IF('Для розрахунку'!AY18:BG18=0,"-",'Для розрахунку'!AY18:BG18)</f>
        <v>-</v>
      </c>
      <c r="AZ18" s="211"/>
      <c r="BA18" s="211"/>
      <c r="BB18" s="211"/>
      <c r="BC18" s="211"/>
      <c r="BD18" s="211"/>
      <c r="BE18" s="211"/>
      <c r="BF18" s="211"/>
      <c r="BG18" s="211"/>
      <c r="BH18" s="245" t="str">
        <f>IF('Для розрахунку'!BH18:BR18=0,"-",'Для розрахунку'!BH18:BR18)</f>
        <v>-</v>
      </c>
      <c r="BI18" s="245"/>
      <c r="BJ18" s="245"/>
      <c r="BK18" s="245"/>
      <c r="BL18" s="245"/>
      <c r="BM18" s="245"/>
      <c r="BN18" s="245"/>
      <c r="BO18" s="245"/>
      <c r="BP18" s="245"/>
      <c r="BQ18" s="245"/>
      <c r="BR18" s="245"/>
    </row>
    <row r="19" spans="3:70" s="1" customFormat="1" ht="13.5" customHeight="1">
      <c r="C19" s="71" t="s">
        <v>69</v>
      </c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3"/>
      <c r="AU19" s="85">
        <v>2012</v>
      </c>
      <c r="AV19" s="86"/>
      <c r="AW19" s="86"/>
      <c r="AX19" s="87"/>
      <c r="AY19" s="211" t="str">
        <f>IF('Для розрахунку'!AY19:BG19=0,"-",'Для розрахунку'!AY19:BG19)</f>
        <v>-</v>
      </c>
      <c r="AZ19" s="211"/>
      <c r="BA19" s="211"/>
      <c r="BB19" s="211"/>
      <c r="BC19" s="211"/>
      <c r="BD19" s="211"/>
      <c r="BE19" s="211"/>
      <c r="BF19" s="211"/>
      <c r="BG19" s="211"/>
      <c r="BH19" s="245" t="str">
        <f>IF('Для розрахунку'!BH19:BR19=0,"-",'Для розрахунку'!BH19:BR19)</f>
        <v>-</v>
      </c>
      <c r="BI19" s="245"/>
      <c r="BJ19" s="245"/>
      <c r="BK19" s="245"/>
      <c r="BL19" s="245"/>
      <c r="BM19" s="245"/>
      <c r="BN19" s="245"/>
      <c r="BO19" s="245"/>
      <c r="BP19" s="245"/>
      <c r="BQ19" s="245"/>
      <c r="BR19" s="245"/>
    </row>
    <row r="20" spans="3:70" s="1" customFormat="1" ht="13.5" customHeight="1">
      <c r="C20" s="71" t="s">
        <v>70</v>
      </c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3"/>
      <c r="AU20" s="85">
        <v>2013</v>
      </c>
      <c r="AV20" s="86"/>
      <c r="AW20" s="86"/>
      <c r="AX20" s="87"/>
      <c r="AY20" s="211" t="str">
        <f>IF('Для розрахунку'!AY20:BG20=0,"-",'Для розрахунку'!AY20:BG20)</f>
        <v>-</v>
      </c>
      <c r="AZ20" s="211"/>
      <c r="BA20" s="211"/>
      <c r="BB20" s="211"/>
      <c r="BC20" s="211"/>
      <c r="BD20" s="211"/>
      <c r="BE20" s="211"/>
      <c r="BF20" s="211"/>
      <c r="BG20" s="211"/>
      <c r="BH20" s="245" t="str">
        <f>IF('Для розрахунку'!BH20:BR20=0,"-",'Для розрахунку'!BH20:BR20)</f>
        <v>-</v>
      </c>
      <c r="BI20" s="245"/>
      <c r="BJ20" s="245"/>
      <c r="BK20" s="245"/>
      <c r="BL20" s="245"/>
      <c r="BM20" s="245"/>
      <c r="BN20" s="245"/>
      <c r="BO20" s="245"/>
      <c r="BP20" s="245"/>
      <c r="BQ20" s="245"/>
      <c r="BR20" s="245"/>
    </row>
    <row r="21" spans="3:70" s="1" customFormat="1" ht="13.5" customHeight="1">
      <c r="C21" s="71" t="s">
        <v>71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3"/>
      <c r="AU21" s="85">
        <v>2014</v>
      </c>
      <c r="AV21" s="86"/>
      <c r="AW21" s="86"/>
      <c r="AX21" s="87"/>
      <c r="AY21" s="211" t="str">
        <f>IF('Для розрахунку'!AY21:BG21=0,"-",'Для розрахунку'!AY21:BG21)</f>
        <v>-</v>
      </c>
      <c r="AZ21" s="211"/>
      <c r="BA21" s="211"/>
      <c r="BB21" s="211"/>
      <c r="BC21" s="211"/>
      <c r="BD21" s="211"/>
      <c r="BE21" s="211"/>
      <c r="BF21" s="211"/>
      <c r="BG21" s="211"/>
      <c r="BH21" s="245" t="str">
        <f>IF('Для розрахунку'!BH21:BR21=0,"-",'Для розрахунку'!BH21:BR21)</f>
        <v>-</v>
      </c>
      <c r="BI21" s="245"/>
      <c r="BJ21" s="245"/>
      <c r="BK21" s="245"/>
      <c r="BL21" s="245"/>
      <c r="BM21" s="245"/>
      <c r="BN21" s="245"/>
      <c r="BO21" s="245"/>
      <c r="BP21" s="245"/>
      <c r="BQ21" s="245"/>
      <c r="BR21" s="245"/>
    </row>
    <row r="22" spans="1:71" ht="13.5" customHeight="1">
      <c r="A22" s="28"/>
      <c r="B22" s="28"/>
      <c r="C22" s="247" t="s">
        <v>15</v>
      </c>
      <c r="D22" s="247"/>
      <c r="E22" s="247"/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47"/>
      <c r="R22" s="247"/>
      <c r="S22" s="247"/>
      <c r="T22" s="247"/>
      <c r="U22" s="247"/>
      <c r="V22" s="247"/>
      <c r="W22" s="247"/>
      <c r="X22" s="247"/>
      <c r="Y22" s="247"/>
      <c r="Z22" s="247"/>
      <c r="AA22" s="247"/>
      <c r="AB22" s="247"/>
      <c r="AC22" s="247"/>
      <c r="AD22" s="247"/>
      <c r="AE22" s="247"/>
      <c r="AF22" s="247"/>
      <c r="AG22" s="247"/>
      <c r="AH22" s="247"/>
      <c r="AI22" s="247"/>
      <c r="AJ22" s="247"/>
      <c r="AK22" s="247"/>
      <c r="AL22" s="247"/>
      <c r="AM22" s="247"/>
      <c r="AN22" s="247"/>
      <c r="AO22" s="247"/>
      <c r="AP22" s="247"/>
      <c r="AQ22" s="247"/>
      <c r="AR22" s="247"/>
      <c r="AS22" s="247"/>
      <c r="AT22" s="247"/>
      <c r="AU22" s="231">
        <v>2050</v>
      </c>
      <c r="AV22" s="231"/>
      <c r="AW22" s="231"/>
      <c r="AX22" s="231"/>
      <c r="AY22" s="33" t="str">
        <f>'Для розрахунку'!AY22</f>
        <v>(</v>
      </c>
      <c r="AZ22" s="201" t="str">
        <f>IF('Для розрахунку'!AZ22:BF22=0,"-",'Для розрахунку'!AZ22:BF22)</f>
        <v>-</v>
      </c>
      <c r="BA22" s="201"/>
      <c r="BB22" s="201"/>
      <c r="BC22" s="201"/>
      <c r="BD22" s="201"/>
      <c r="BE22" s="201"/>
      <c r="BF22" s="201"/>
      <c r="BG22" s="34" t="s">
        <v>60</v>
      </c>
      <c r="BH22" s="33" t="s">
        <v>59</v>
      </c>
      <c r="BI22" s="201" t="str">
        <f>IF('Для розрахунку'!BI22:BQ22=0,"-",'Для розрахунку'!BI22:BQ22)</f>
        <v>-</v>
      </c>
      <c r="BJ22" s="201"/>
      <c r="BK22" s="201"/>
      <c r="BL22" s="201"/>
      <c r="BM22" s="201"/>
      <c r="BN22" s="201"/>
      <c r="BO22" s="201"/>
      <c r="BP22" s="201"/>
      <c r="BQ22" s="201"/>
      <c r="BR22" s="34" t="s">
        <v>60</v>
      </c>
      <c r="BS22" s="28"/>
    </row>
    <row r="23" spans="3:70" s="1" customFormat="1" ht="13.5" customHeight="1">
      <c r="C23" s="71" t="s">
        <v>67</v>
      </c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3"/>
      <c r="AU23" s="85">
        <v>2070</v>
      </c>
      <c r="AV23" s="86"/>
      <c r="AW23" s="86"/>
      <c r="AX23" s="87"/>
      <c r="AY23" s="211" t="str">
        <f>IF('Для розрахунку'!AY23:BG23=0,"-",'Для розрахунку'!AY23:BG23)</f>
        <v>-</v>
      </c>
      <c r="AZ23" s="211"/>
      <c r="BA23" s="211"/>
      <c r="BB23" s="211"/>
      <c r="BC23" s="211"/>
      <c r="BD23" s="211"/>
      <c r="BE23" s="211"/>
      <c r="BF23" s="211"/>
      <c r="BG23" s="211"/>
      <c r="BH23" s="245" t="str">
        <f>IF('Для розрахунку'!BH23:BR23=0,"-",'Для розрахунку'!BH23:BR23)</f>
        <v>-</v>
      </c>
      <c r="BI23" s="245"/>
      <c r="BJ23" s="245"/>
      <c r="BK23" s="245"/>
      <c r="BL23" s="245"/>
      <c r="BM23" s="245"/>
      <c r="BN23" s="245"/>
      <c r="BO23" s="245"/>
      <c r="BP23" s="245"/>
      <c r="BQ23" s="245"/>
      <c r="BR23" s="245"/>
    </row>
    <row r="24" spans="1:71" ht="13.5" customHeight="1">
      <c r="A24" s="28"/>
      <c r="B24" s="28"/>
      <c r="C24" s="249" t="s">
        <v>16</v>
      </c>
      <c r="D24" s="250"/>
      <c r="E24" s="250"/>
      <c r="F24" s="250"/>
      <c r="G24" s="250"/>
      <c r="H24" s="250"/>
      <c r="I24" s="250"/>
      <c r="J24" s="250"/>
      <c r="K24" s="250"/>
      <c r="L24" s="250"/>
      <c r="M24" s="250"/>
      <c r="N24" s="250"/>
      <c r="O24" s="250"/>
      <c r="P24" s="250"/>
      <c r="Q24" s="250"/>
      <c r="R24" s="250"/>
      <c r="S24" s="250"/>
      <c r="T24" s="250"/>
      <c r="U24" s="250"/>
      <c r="V24" s="250"/>
      <c r="W24" s="250"/>
      <c r="X24" s="250"/>
      <c r="Y24" s="250"/>
      <c r="Z24" s="250"/>
      <c r="AA24" s="250"/>
      <c r="AB24" s="250"/>
      <c r="AC24" s="250"/>
      <c r="AD24" s="250"/>
      <c r="AE24" s="250"/>
      <c r="AF24" s="250"/>
      <c r="AG24" s="250"/>
      <c r="AH24" s="250"/>
      <c r="AI24" s="250"/>
      <c r="AJ24" s="250"/>
      <c r="AK24" s="250"/>
      <c r="AL24" s="250"/>
      <c r="AM24" s="250"/>
      <c r="AN24" s="250"/>
      <c r="AO24" s="250"/>
      <c r="AP24" s="250"/>
      <c r="AQ24" s="250"/>
      <c r="AR24" s="250"/>
      <c r="AS24" s="250"/>
      <c r="AT24" s="250"/>
      <c r="AU24" s="292">
        <v>2090</v>
      </c>
      <c r="AV24" s="292"/>
      <c r="AW24" s="292"/>
      <c r="AX24" s="292"/>
      <c r="AY24" s="232">
        <f>IF('Для розрахунку'!AY24:BG24=0,"-",'Для розрахунку'!AY24:BG24)</f>
        <v>2357</v>
      </c>
      <c r="AZ24" s="233"/>
      <c r="BA24" s="233"/>
      <c r="BB24" s="233"/>
      <c r="BC24" s="233"/>
      <c r="BD24" s="233"/>
      <c r="BE24" s="233"/>
      <c r="BF24" s="233"/>
      <c r="BG24" s="234"/>
      <c r="BH24" s="238">
        <f>IF('Для розрахунку'!BH24:BR25&gt;0,'Для розрахунку'!BH24:BR25,"-")</f>
        <v>3069</v>
      </c>
      <c r="BI24" s="239"/>
      <c r="BJ24" s="239"/>
      <c r="BK24" s="239"/>
      <c r="BL24" s="239"/>
      <c r="BM24" s="239"/>
      <c r="BN24" s="239"/>
      <c r="BO24" s="239"/>
      <c r="BP24" s="239"/>
      <c r="BQ24" s="239"/>
      <c r="BR24" s="240"/>
      <c r="BS24" s="28"/>
    </row>
    <row r="25" spans="1:71" ht="13.5" customHeight="1">
      <c r="A25" s="28"/>
      <c r="B25" s="28"/>
      <c r="C25" s="252" t="s">
        <v>17</v>
      </c>
      <c r="D25" s="253"/>
      <c r="E25" s="253"/>
      <c r="F25" s="253"/>
      <c r="G25" s="253"/>
      <c r="H25" s="253"/>
      <c r="I25" s="253"/>
      <c r="J25" s="253"/>
      <c r="K25" s="253"/>
      <c r="L25" s="253"/>
      <c r="M25" s="253"/>
      <c r="N25" s="253"/>
      <c r="O25" s="253"/>
      <c r="P25" s="253"/>
      <c r="Q25" s="253"/>
      <c r="R25" s="253"/>
      <c r="S25" s="253"/>
      <c r="T25" s="253"/>
      <c r="U25" s="253"/>
      <c r="V25" s="253"/>
      <c r="W25" s="253"/>
      <c r="X25" s="253"/>
      <c r="Y25" s="253"/>
      <c r="Z25" s="253"/>
      <c r="AA25" s="253"/>
      <c r="AB25" s="253"/>
      <c r="AC25" s="253"/>
      <c r="AD25" s="253"/>
      <c r="AE25" s="253"/>
      <c r="AF25" s="253"/>
      <c r="AG25" s="253"/>
      <c r="AH25" s="253"/>
      <c r="AI25" s="253"/>
      <c r="AJ25" s="253"/>
      <c r="AK25" s="253"/>
      <c r="AL25" s="253"/>
      <c r="AM25" s="253"/>
      <c r="AN25" s="253"/>
      <c r="AO25" s="253"/>
      <c r="AP25" s="253"/>
      <c r="AQ25" s="253"/>
      <c r="AR25" s="253"/>
      <c r="AS25" s="253"/>
      <c r="AT25" s="253"/>
      <c r="AU25" s="292"/>
      <c r="AV25" s="292"/>
      <c r="AW25" s="292"/>
      <c r="AX25" s="292"/>
      <c r="AY25" s="235"/>
      <c r="AZ25" s="214"/>
      <c r="BA25" s="214"/>
      <c r="BB25" s="214"/>
      <c r="BC25" s="214"/>
      <c r="BD25" s="214"/>
      <c r="BE25" s="214"/>
      <c r="BF25" s="214"/>
      <c r="BG25" s="236"/>
      <c r="BH25" s="241"/>
      <c r="BI25" s="242"/>
      <c r="BJ25" s="242"/>
      <c r="BK25" s="242"/>
      <c r="BL25" s="242"/>
      <c r="BM25" s="242"/>
      <c r="BN25" s="242"/>
      <c r="BO25" s="242"/>
      <c r="BP25" s="242"/>
      <c r="BQ25" s="242"/>
      <c r="BR25" s="243"/>
      <c r="BS25" s="28"/>
    </row>
    <row r="26" spans="1:71" ht="13.5" customHeight="1">
      <c r="A26" s="28"/>
      <c r="B26" s="28"/>
      <c r="C26" s="251" t="s">
        <v>18</v>
      </c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  <c r="Y26" s="251"/>
      <c r="Z26" s="251"/>
      <c r="AA26" s="251"/>
      <c r="AB26" s="251"/>
      <c r="AC26" s="251"/>
      <c r="AD26" s="251"/>
      <c r="AE26" s="251"/>
      <c r="AF26" s="251"/>
      <c r="AG26" s="251"/>
      <c r="AH26" s="251"/>
      <c r="AI26" s="251"/>
      <c r="AJ26" s="251"/>
      <c r="AK26" s="251"/>
      <c r="AL26" s="251"/>
      <c r="AM26" s="251"/>
      <c r="AN26" s="251"/>
      <c r="AO26" s="251"/>
      <c r="AP26" s="251"/>
      <c r="AQ26" s="251"/>
      <c r="AR26" s="251"/>
      <c r="AS26" s="251"/>
      <c r="AT26" s="251"/>
      <c r="AU26" s="293">
        <v>2095</v>
      </c>
      <c r="AV26" s="293"/>
      <c r="AW26" s="293"/>
      <c r="AX26" s="293"/>
      <c r="AY26" s="35" t="s">
        <v>59</v>
      </c>
      <c r="AZ26" s="199" t="str">
        <f>IF('Для розрахунку'!AZ26:BF26&gt;0,'Для розрахунку'!AZ26:BF26,"-")</f>
        <v>-</v>
      </c>
      <c r="BA26" s="199"/>
      <c r="BB26" s="199"/>
      <c r="BC26" s="199"/>
      <c r="BD26" s="199"/>
      <c r="BE26" s="199"/>
      <c r="BF26" s="199"/>
      <c r="BG26" s="36" t="s">
        <v>60</v>
      </c>
      <c r="BH26" s="35" t="s">
        <v>59</v>
      </c>
      <c r="BI26" s="199" t="str">
        <f>IF('Для розрахунку'!BI26:BQ26&gt;0,'Для розрахунку'!BI26:BQ26,"-")</f>
        <v>-</v>
      </c>
      <c r="BJ26" s="199"/>
      <c r="BK26" s="199"/>
      <c r="BL26" s="199"/>
      <c r="BM26" s="199"/>
      <c r="BN26" s="199"/>
      <c r="BO26" s="199"/>
      <c r="BP26" s="199"/>
      <c r="BQ26" s="199"/>
      <c r="BR26" s="36" t="s">
        <v>60</v>
      </c>
      <c r="BS26" s="28"/>
    </row>
    <row r="27" spans="3:70" s="1" customFormat="1" ht="13.5" customHeight="1">
      <c r="C27" s="71" t="s">
        <v>72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3"/>
      <c r="AU27" s="85">
        <v>2105</v>
      </c>
      <c r="AV27" s="86"/>
      <c r="AW27" s="86"/>
      <c r="AX27" s="87"/>
      <c r="AY27" s="39" t="str">
        <f>IF('Для розрахунку'!AZ27&lt;0,"("," ")</f>
        <v> </v>
      </c>
      <c r="AZ27" s="198" t="str">
        <f>IF('Для розрахунку'!AZ27:BF27&lt;&gt;0,ABS('Для розрахунку'!AZ27:BF27),"-")</f>
        <v>-</v>
      </c>
      <c r="BA27" s="198"/>
      <c r="BB27" s="198"/>
      <c r="BC27" s="198"/>
      <c r="BD27" s="198"/>
      <c r="BE27" s="198"/>
      <c r="BF27" s="198"/>
      <c r="BG27" s="40" t="str">
        <f>IF('Для розрахунку'!AZ27&lt;0,")"," ")</f>
        <v> </v>
      </c>
      <c r="BH27" s="41" t="str">
        <f>IF('Для розрахунку'!BI27&lt;0,"("," ")</f>
        <v> </v>
      </c>
      <c r="BI27" s="237" t="str">
        <f>IF('Для розрахунку'!BI27:BQ27&lt;&gt;0,ABS('Для розрахунку'!BI27:BQ27),"-")</f>
        <v>-</v>
      </c>
      <c r="BJ27" s="237"/>
      <c r="BK27" s="237"/>
      <c r="BL27" s="237"/>
      <c r="BM27" s="237"/>
      <c r="BN27" s="237"/>
      <c r="BO27" s="237"/>
      <c r="BP27" s="237"/>
      <c r="BQ27" s="237"/>
      <c r="BR27" s="42" t="str">
        <f>IF('Для розрахунку'!BI27&lt;0,")"," ")</f>
        <v> </v>
      </c>
    </row>
    <row r="28" spans="3:70" s="1" customFormat="1" ht="13.5" customHeight="1">
      <c r="C28" s="71" t="s">
        <v>73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3"/>
      <c r="AU28" s="85">
        <v>2110</v>
      </c>
      <c r="AV28" s="86"/>
      <c r="AW28" s="86"/>
      <c r="AX28" s="87"/>
      <c r="AY28" s="39" t="str">
        <f>IF('Для розрахунку'!AZ28&lt;0,"("," ")</f>
        <v> </v>
      </c>
      <c r="AZ28" s="198" t="str">
        <f>IF('Для розрахунку'!AZ28:BF28&lt;&gt;0,ABS('Для розрахунку'!AZ28:BF28),"-")</f>
        <v>-</v>
      </c>
      <c r="BA28" s="198"/>
      <c r="BB28" s="198"/>
      <c r="BC28" s="198"/>
      <c r="BD28" s="198"/>
      <c r="BE28" s="198"/>
      <c r="BF28" s="198"/>
      <c r="BG28" s="40" t="str">
        <f>IF('Для розрахунку'!AZ28&lt;0,")"," ")</f>
        <v> </v>
      </c>
      <c r="BH28" s="41" t="str">
        <f>IF('Для розрахунку'!BI28&lt;0,"("," ")</f>
        <v> </v>
      </c>
      <c r="BI28" s="237" t="str">
        <f>IF('Для розрахунку'!BI28:BQ28&lt;&gt;0,ABS('Для розрахунку'!BI28:BQ28),"-")</f>
        <v>-</v>
      </c>
      <c r="BJ28" s="237"/>
      <c r="BK28" s="237"/>
      <c r="BL28" s="237"/>
      <c r="BM28" s="237"/>
      <c r="BN28" s="237"/>
      <c r="BO28" s="237"/>
      <c r="BP28" s="237"/>
      <c r="BQ28" s="237"/>
      <c r="BR28" s="42" t="str">
        <f>IF('Для розрахунку'!BI28&lt;0,")"," ")</f>
        <v> </v>
      </c>
    </row>
    <row r="29" spans="3:70" s="1" customFormat="1" ht="13.5" customHeight="1">
      <c r="C29" s="71" t="s">
        <v>74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3"/>
      <c r="AU29" s="85">
        <v>2111</v>
      </c>
      <c r="AV29" s="86"/>
      <c r="AW29" s="86"/>
      <c r="AX29" s="87"/>
      <c r="AY29" s="211" t="str">
        <f>IF('Для розрахунку'!AY29:BG29=0,"-",'Для розрахунку'!AY29:BG29)</f>
        <v>-</v>
      </c>
      <c r="AZ29" s="211"/>
      <c r="BA29" s="211"/>
      <c r="BB29" s="211"/>
      <c r="BC29" s="211"/>
      <c r="BD29" s="211"/>
      <c r="BE29" s="211"/>
      <c r="BF29" s="211"/>
      <c r="BG29" s="211"/>
      <c r="BH29" s="245" t="str">
        <f>IF('Для розрахунку'!BH29:BR29=0,"-",'Для розрахунку'!BH29:BR29)</f>
        <v>-</v>
      </c>
      <c r="BI29" s="245"/>
      <c r="BJ29" s="245"/>
      <c r="BK29" s="245"/>
      <c r="BL29" s="245"/>
      <c r="BM29" s="245"/>
      <c r="BN29" s="245"/>
      <c r="BO29" s="245"/>
      <c r="BP29" s="245"/>
      <c r="BQ29" s="245"/>
      <c r="BR29" s="245"/>
    </row>
    <row r="30" spans="3:70" s="1" customFormat="1" ht="13.5" customHeight="1">
      <c r="C30" s="71" t="s">
        <v>75</v>
      </c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3"/>
      <c r="AU30" s="85">
        <v>2112</v>
      </c>
      <c r="AV30" s="86"/>
      <c r="AW30" s="86"/>
      <c r="AX30" s="87"/>
      <c r="AY30" s="211" t="str">
        <f>IF('Для розрахунку'!AY30:BG30=0,"-",'Для розрахунку'!AY30:BG30)</f>
        <v>-</v>
      </c>
      <c r="AZ30" s="211"/>
      <c r="BA30" s="211"/>
      <c r="BB30" s="211"/>
      <c r="BC30" s="211"/>
      <c r="BD30" s="211"/>
      <c r="BE30" s="211"/>
      <c r="BF30" s="211"/>
      <c r="BG30" s="211"/>
      <c r="BH30" s="245" t="str">
        <f>IF('Для розрахунку'!BH30:BR30=0,"-",'Для розрахунку'!BH30:BR30)</f>
        <v>-</v>
      </c>
      <c r="BI30" s="245"/>
      <c r="BJ30" s="245"/>
      <c r="BK30" s="245"/>
      <c r="BL30" s="245"/>
      <c r="BM30" s="245"/>
      <c r="BN30" s="245"/>
      <c r="BO30" s="245"/>
      <c r="BP30" s="245"/>
      <c r="BQ30" s="245"/>
      <c r="BR30" s="245"/>
    </row>
    <row r="31" spans="1:71" ht="13.5" customHeight="1">
      <c r="A31" s="28"/>
      <c r="B31" s="28"/>
      <c r="C31" s="246" t="s">
        <v>19</v>
      </c>
      <c r="D31" s="246"/>
      <c r="E31" s="246"/>
      <c r="F31" s="246"/>
      <c r="G31" s="246"/>
      <c r="H31" s="246"/>
      <c r="I31" s="246"/>
      <c r="J31" s="246"/>
      <c r="K31" s="246"/>
      <c r="L31" s="246"/>
      <c r="M31" s="246"/>
      <c r="N31" s="246"/>
      <c r="O31" s="246"/>
      <c r="P31" s="246"/>
      <c r="Q31" s="246"/>
      <c r="R31" s="246"/>
      <c r="S31" s="246"/>
      <c r="T31" s="246"/>
      <c r="U31" s="246"/>
      <c r="V31" s="246"/>
      <c r="W31" s="246"/>
      <c r="X31" s="246"/>
      <c r="Y31" s="246"/>
      <c r="Z31" s="246"/>
      <c r="AA31" s="246"/>
      <c r="AB31" s="246"/>
      <c r="AC31" s="246"/>
      <c r="AD31" s="246"/>
      <c r="AE31" s="246"/>
      <c r="AF31" s="246"/>
      <c r="AG31" s="246"/>
      <c r="AH31" s="246"/>
      <c r="AI31" s="246"/>
      <c r="AJ31" s="246"/>
      <c r="AK31" s="246"/>
      <c r="AL31" s="246"/>
      <c r="AM31" s="246"/>
      <c r="AN31" s="246"/>
      <c r="AO31" s="246"/>
      <c r="AP31" s="246"/>
      <c r="AQ31" s="246"/>
      <c r="AR31" s="246"/>
      <c r="AS31" s="246"/>
      <c r="AT31" s="246"/>
      <c r="AU31" s="226">
        <v>2120</v>
      </c>
      <c r="AV31" s="226"/>
      <c r="AW31" s="226"/>
      <c r="AX31" s="226"/>
      <c r="AY31" s="248">
        <f>IF('Для розрахунку'!AY31:BG31&gt;0,'Для розрахунку'!AY31:BG31,"-")</f>
        <v>304</v>
      </c>
      <c r="AZ31" s="248"/>
      <c r="BA31" s="248"/>
      <c r="BB31" s="248"/>
      <c r="BC31" s="248"/>
      <c r="BD31" s="248"/>
      <c r="BE31" s="248"/>
      <c r="BF31" s="248"/>
      <c r="BG31" s="248"/>
      <c r="BH31" s="244">
        <f>IF('Для розрахунку'!BH31:BR31&gt;0,'Для розрахунку'!BH31:BR31,"-")</f>
        <v>434</v>
      </c>
      <c r="BI31" s="244"/>
      <c r="BJ31" s="244"/>
      <c r="BK31" s="244"/>
      <c r="BL31" s="244"/>
      <c r="BM31" s="244"/>
      <c r="BN31" s="244"/>
      <c r="BO31" s="244"/>
      <c r="BP31" s="244"/>
      <c r="BQ31" s="244"/>
      <c r="BR31" s="244"/>
      <c r="BS31" s="28"/>
    </row>
    <row r="32" spans="3:70" s="1" customFormat="1" ht="26.25" customHeight="1">
      <c r="C32" s="71" t="s">
        <v>76</v>
      </c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3"/>
      <c r="AU32" s="85">
        <v>2121</v>
      </c>
      <c r="AV32" s="86"/>
      <c r="AW32" s="86"/>
      <c r="AX32" s="87"/>
      <c r="AY32" s="248" t="str">
        <f>IF('Для розрахунку'!AY32:BG32&gt;0,'Для розрахунку'!AY32:BG32,"-")</f>
        <v>-</v>
      </c>
      <c r="AZ32" s="248"/>
      <c r="BA32" s="248"/>
      <c r="BB32" s="248"/>
      <c r="BC32" s="248"/>
      <c r="BD32" s="248"/>
      <c r="BE32" s="248"/>
      <c r="BF32" s="248"/>
      <c r="BG32" s="248"/>
      <c r="BH32" s="244" t="str">
        <f>IF('Для розрахунку'!BH32:BR32&gt;0,'Для розрахунку'!BH32:BR32,"-")</f>
        <v>-</v>
      </c>
      <c r="BI32" s="244"/>
      <c r="BJ32" s="244"/>
      <c r="BK32" s="244"/>
      <c r="BL32" s="244"/>
      <c r="BM32" s="244"/>
      <c r="BN32" s="244"/>
      <c r="BO32" s="244"/>
      <c r="BP32" s="244"/>
      <c r="BQ32" s="244"/>
      <c r="BR32" s="244"/>
    </row>
    <row r="33" spans="3:70" s="1" customFormat="1" ht="26.25" customHeight="1">
      <c r="C33" s="71" t="s">
        <v>77</v>
      </c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3"/>
      <c r="AU33" s="85">
        <v>2122</v>
      </c>
      <c r="AV33" s="86"/>
      <c r="AW33" s="86"/>
      <c r="AX33" s="87"/>
      <c r="AY33" s="248" t="str">
        <f>IF('Для розрахунку'!AY33:BG33&gt;0,'Для розрахунку'!AY33:BG33,"-")</f>
        <v>-</v>
      </c>
      <c r="AZ33" s="248"/>
      <c r="BA33" s="248"/>
      <c r="BB33" s="248"/>
      <c r="BC33" s="248"/>
      <c r="BD33" s="248"/>
      <c r="BE33" s="248"/>
      <c r="BF33" s="248"/>
      <c r="BG33" s="248"/>
      <c r="BH33" s="244" t="str">
        <f>IF('Для розрахунку'!BH33:BR33&gt;0,'Для розрахунку'!BH33:BR33,"-")</f>
        <v>-</v>
      </c>
      <c r="BI33" s="244"/>
      <c r="BJ33" s="244"/>
      <c r="BK33" s="244"/>
      <c r="BL33" s="244"/>
      <c r="BM33" s="244"/>
      <c r="BN33" s="244"/>
      <c r="BO33" s="244"/>
      <c r="BP33" s="244"/>
      <c r="BQ33" s="244"/>
      <c r="BR33" s="244"/>
    </row>
    <row r="34" spans="1:71" ht="13.5" customHeight="1">
      <c r="A34" s="28"/>
      <c r="B34" s="28"/>
      <c r="C34" s="246" t="s">
        <v>20</v>
      </c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6"/>
      <c r="R34" s="246"/>
      <c r="S34" s="246"/>
      <c r="T34" s="246"/>
      <c r="U34" s="246"/>
      <c r="V34" s="246"/>
      <c r="W34" s="246"/>
      <c r="X34" s="246"/>
      <c r="Y34" s="246"/>
      <c r="Z34" s="246"/>
      <c r="AA34" s="246"/>
      <c r="AB34" s="246"/>
      <c r="AC34" s="246"/>
      <c r="AD34" s="246"/>
      <c r="AE34" s="246"/>
      <c r="AF34" s="246"/>
      <c r="AG34" s="246"/>
      <c r="AH34" s="246"/>
      <c r="AI34" s="246"/>
      <c r="AJ34" s="246"/>
      <c r="AK34" s="246"/>
      <c r="AL34" s="246"/>
      <c r="AM34" s="246"/>
      <c r="AN34" s="246"/>
      <c r="AO34" s="246"/>
      <c r="AP34" s="246"/>
      <c r="AQ34" s="246"/>
      <c r="AR34" s="246"/>
      <c r="AS34" s="246"/>
      <c r="AT34" s="246"/>
      <c r="AU34" s="226">
        <v>2130</v>
      </c>
      <c r="AV34" s="226"/>
      <c r="AW34" s="226"/>
      <c r="AX34" s="226"/>
      <c r="AY34" s="35" t="s">
        <v>59</v>
      </c>
      <c r="AZ34" s="199">
        <f>IF('Для розрахунку'!AZ34:BF34&gt;0,'Для розрахунку'!AZ34:BF34,"-")</f>
        <v>2526</v>
      </c>
      <c r="BA34" s="199"/>
      <c r="BB34" s="199"/>
      <c r="BC34" s="199"/>
      <c r="BD34" s="199"/>
      <c r="BE34" s="199"/>
      <c r="BF34" s="199"/>
      <c r="BG34" s="36" t="s">
        <v>60</v>
      </c>
      <c r="BH34" s="35" t="s">
        <v>59</v>
      </c>
      <c r="BI34" s="199">
        <f>IF('Для розрахунку'!BI34:BQ34&gt;0,'Для розрахунку'!BI34:BQ34,"-")</f>
        <v>3523</v>
      </c>
      <c r="BJ34" s="199"/>
      <c r="BK34" s="199"/>
      <c r="BL34" s="199"/>
      <c r="BM34" s="199"/>
      <c r="BN34" s="199"/>
      <c r="BO34" s="199"/>
      <c r="BP34" s="199"/>
      <c r="BQ34" s="199"/>
      <c r="BR34" s="36" t="s">
        <v>60</v>
      </c>
      <c r="BS34" s="28"/>
    </row>
    <row r="35" spans="1:71" ht="13.5" customHeight="1">
      <c r="A35" s="28"/>
      <c r="B35" s="28"/>
      <c r="C35" s="246" t="s">
        <v>21</v>
      </c>
      <c r="D35" s="246"/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  <c r="R35" s="246"/>
      <c r="S35" s="246"/>
      <c r="T35" s="246"/>
      <c r="U35" s="246"/>
      <c r="V35" s="246"/>
      <c r="W35" s="246"/>
      <c r="X35" s="246"/>
      <c r="Y35" s="246"/>
      <c r="Z35" s="246"/>
      <c r="AA35" s="246"/>
      <c r="AB35" s="246"/>
      <c r="AC35" s="246"/>
      <c r="AD35" s="246"/>
      <c r="AE35" s="246"/>
      <c r="AF35" s="246"/>
      <c r="AG35" s="246"/>
      <c r="AH35" s="246"/>
      <c r="AI35" s="246"/>
      <c r="AJ35" s="246"/>
      <c r="AK35" s="246"/>
      <c r="AL35" s="246"/>
      <c r="AM35" s="246"/>
      <c r="AN35" s="246"/>
      <c r="AO35" s="246"/>
      <c r="AP35" s="246"/>
      <c r="AQ35" s="246"/>
      <c r="AR35" s="246"/>
      <c r="AS35" s="246"/>
      <c r="AT35" s="246"/>
      <c r="AU35" s="226">
        <v>2150</v>
      </c>
      <c r="AV35" s="226"/>
      <c r="AW35" s="226"/>
      <c r="AX35" s="226"/>
      <c r="AY35" s="35" t="s">
        <v>59</v>
      </c>
      <c r="AZ35" s="199" t="str">
        <f>IF('Для розрахунку'!AZ35:BF35&gt;0,'Для розрахунку'!AZ35:BF35,"-")</f>
        <v>-</v>
      </c>
      <c r="BA35" s="199"/>
      <c r="BB35" s="199"/>
      <c r="BC35" s="199"/>
      <c r="BD35" s="199"/>
      <c r="BE35" s="199"/>
      <c r="BF35" s="199"/>
      <c r="BG35" s="36" t="s">
        <v>60</v>
      </c>
      <c r="BH35" s="35" t="s">
        <v>59</v>
      </c>
      <c r="BI35" s="199" t="str">
        <f>IF('Для розрахунку'!BI35:BQ35&gt;0,'Для розрахунку'!BI35:BQ35,"-")</f>
        <v>-</v>
      </c>
      <c r="BJ35" s="199"/>
      <c r="BK35" s="199"/>
      <c r="BL35" s="199"/>
      <c r="BM35" s="199"/>
      <c r="BN35" s="199"/>
      <c r="BO35" s="199"/>
      <c r="BP35" s="199"/>
      <c r="BQ35" s="199"/>
      <c r="BR35" s="36" t="s">
        <v>60</v>
      </c>
      <c r="BS35" s="28"/>
    </row>
    <row r="36" spans="1:71" ht="13.5" customHeight="1">
      <c r="A36" s="28"/>
      <c r="B36" s="28"/>
      <c r="C36" s="247" t="s">
        <v>22</v>
      </c>
      <c r="D36" s="247"/>
      <c r="E36" s="247"/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7"/>
      <c r="R36" s="247"/>
      <c r="S36" s="247"/>
      <c r="T36" s="247"/>
      <c r="U36" s="247"/>
      <c r="V36" s="247"/>
      <c r="W36" s="247"/>
      <c r="X36" s="247"/>
      <c r="Y36" s="247"/>
      <c r="Z36" s="247"/>
      <c r="AA36" s="247"/>
      <c r="AB36" s="247"/>
      <c r="AC36" s="247"/>
      <c r="AD36" s="247"/>
      <c r="AE36" s="247"/>
      <c r="AF36" s="247"/>
      <c r="AG36" s="247"/>
      <c r="AH36" s="247"/>
      <c r="AI36" s="247"/>
      <c r="AJ36" s="247"/>
      <c r="AK36" s="247"/>
      <c r="AL36" s="247"/>
      <c r="AM36" s="247"/>
      <c r="AN36" s="247"/>
      <c r="AO36" s="247"/>
      <c r="AP36" s="247"/>
      <c r="AQ36" s="247"/>
      <c r="AR36" s="247"/>
      <c r="AS36" s="247"/>
      <c r="AT36" s="247"/>
      <c r="AU36" s="226">
        <v>2180</v>
      </c>
      <c r="AV36" s="226"/>
      <c r="AW36" s="226"/>
      <c r="AX36" s="226"/>
      <c r="AY36" s="35" t="s">
        <v>59</v>
      </c>
      <c r="AZ36" s="199">
        <f>IF('Для розрахунку'!AZ36:BF36&gt;0,'Для розрахунку'!AZ36:BF36,"-")</f>
        <v>25</v>
      </c>
      <c r="BA36" s="199"/>
      <c r="BB36" s="199"/>
      <c r="BC36" s="199"/>
      <c r="BD36" s="199"/>
      <c r="BE36" s="199"/>
      <c r="BF36" s="199"/>
      <c r="BG36" s="36" t="s">
        <v>60</v>
      </c>
      <c r="BH36" s="35" t="s">
        <v>59</v>
      </c>
      <c r="BI36" s="199">
        <f>IF('Для розрахунку'!BI36:BQ36&gt;0,'Для розрахунку'!BI36:BQ36,"-")</f>
        <v>129</v>
      </c>
      <c r="BJ36" s="199"/>
      <c r="BK36" s="199"/>
      <c r="BL36" s="199"/>
      <c r="BM36" s="199"/>
      <c r="BN36" s="199"/>
      <c r="BO36" s="199"/>
      <c r="BP36" s="199"/>
      <c r="BQ36" s="199"/>
      <c r="BR36" s="36" t="s">
        <v>60</v>
      </c>
      <c r="BS36" s="28"/>
    </row>
    <row r="37" spans="3:70" s="1" customFormat="1" ht="27" customHeight="1">
      <c r="C37" s="71" t="s">
        <v>78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3"/>
      <c r="AU37" s="85">
        <v>2181</v>
      </c>
      <c r="AV37" s="86"/>
      <c r="AW37" s="86"/>
      <c r="AX37" s="87"/>
      <c r="AY37" s="248" t="str">
        <f>IF('Для розрахунку'!AY37:BG37&gt;0,'Для розрахунку'!AY37:BG37,"-")</f>
        <v>-</v>
      </c>
      <c r="AZ37" s="248"/>
      <c r="BA37" s="248"/>
      <c r="BB37" s="248"/>
      <c r="BC37" s="248"/>
      <c r="BD37" s="248"/>
      <c r="BE37" s="248"/>
      <c r="BF37" s="248"/>
      <c r="BG37" s="248"/>
      <c r="BH37" s="244" t="str">
        <f>IF('Для розрахунку'!BH37:BR37&gt;0,'Для розрахунку'!BH37:BR37,"-")</f>
        <v>-</v>
      </c>
      <c r="BI37" s="244"/>
      <c r="BJ37" s="244"/>
      <c r="BK37" s="244"/>
      <c r="BL37" s="244"/>
      <c r="BM37" s="244"/>
      <c r="BN37" s="244"/>
      <c r="BO37" s="244"/>
      <c r="BP37" s="244"/>
      <c r="BQ37" s="244"/>
      <c r="BR37" s="244"/>
    </row>
    <row r="38" spans="3:70" s="1" customFormat="1" ht="26.25" customHeight="1">
      <c r="C38" s="71" t="s">
        <v>79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3"/>
      <c r="AU38" s="85">
        <v>2182</v>
      </c>
      <c r="AV38" s="86"/>
      <c r="AW38" s="86"/>
      <c r="AX38" s="87"/>
      <c r="AY38" s="248" t="str">
        <f>IF('Для розрахунку'!AY38:BG38&gt;0,'Для розрахунку'!AY38:BG38,"-")</f>
        <v>-</v>
      </c>
      <c r="AZ38" s="248"/>
      <c r="BA38" s="248"/>
      <c r="BB38" s="248"/>
      <c r="BC38" s="248"/>
      <c r="BD38" s="248"/>
      <c r="BE38" s="248"/>
      <c r="BF38" s="248"/>
      <c r="BG38" s="248"/>
      <c r="BH38" s="244" t="str">
        <f>IF('Для розрахунку'!BH38:BR38&gt;0,'Для розрахунку'!BH38:BR38,"-")</f>
        <v>-</v>
      </c>
      <c r="BI38" s="244"/>
      <c r="BJ38" s="244"/>
      <c r="BK38" s="244"/>
      <c r="BL38" s="244"/>
      <c r="BM38" s="244"/>
      <c r="BN38" s="244"/>
      <c r="BO38" s="244"/>
      <c r="BP38" s="244"/>
      <c r="BQ38" s="244"/>
      <c r="BR38" s="244"/>
    </row>
    <row r="39" spans="1:71" ht="13.5" customHeight="1">
      <c r="A39" s="28"/>
      <c r="B39" s="28"/>
      <c r="C39" s="249" t="s">
        <v>23</v>
      </c>
      <c r="D39" s="250"/>
      <c r="E39" s="250"/>
      <c r="F39" s="250"/>
      <c r="G39" s="250"/>
      <c r="H39" s="250"/>
      <c r="I39" s="250"/>
      <c r="J39" s="250"/>
      <c r="K39" s="250"/>
      <c r="L39" s="250"/>
      <c r="M39" s="250"/>
      <c r="N39" s="250"/>
      <c r="O39" s="250"/>
      <c r="P39" s="250"/>
      <c r="Q39" s="250"/>
      <c r="R39" s="250"/>
      <c r="S39" s="250"/>
      <c r="T39" s="250"/>
      <c r="U39" s="250"/>
      <c r="V39" s="250"/>
      <c r="W39" s="250"/>
      <c r="X39" s="250"/>
      <c r="Y39" s="250"/>
      <c r="Z39" s="250"/>
      <c r="AA39" s="250"/>
      <c r="AB39" s="250"/>
      <c r="AC39" s="250"/>
      <c r="AD39" s="250"/>
      <c r="AE39" s="250"/>
      <c r="AF39" s="250"/>
      <c r="AG39" s="250"/>
      <c r="AH39" s="250"/>
      <c r="AI39" s="250"/>
      <c r="AJ39" s="250"/>
      <c r="AK39" s="250"/>
      <c r="AL39" s="250"/>
      <c r="AM39" s="250"/>
      <c r="AN39" s="250"/>
      <c r="AO39" s="250"/>
      <c r="AP39" s="250"/>
      <c r="AQ39" s="250"/>
      <c r="AR39" s="250"/>
      <c r="AS39" s="250"/>
      <c r="AT39" s="260"/>
      <c r="AU39" s="261">
        <v>2190</v>
      </c>
      <c r="AV39" s="262"/>
      <c r="AW39" s="262"/>
      <c r="AX39" s="263"/>
      <c r="AY39" s="254">
        <f>IF('Для розрахунку'!AY39:BG40&gt;0,'Для розрахунку'!AY39:BG40,"-")</f>
        <v>110</v>
      </c>
      <c r="AZ39" s="255"/>
      <c r="BA39" s="255"/>
      <c r="BB39" s="255"/>
      <c r="BC39" s="255"/>
      <c r="BD39" s="255"/>
      <c r="BE39" s="255"/>
      <c r="BF39" s="255"/>
      <c r="BG39" s="256"/>
      <c r="BH39" s="238" t="str">
        <f>IF('Для розрахунку'!BH39:BR40&gt;0,'Для розрахунку'!BH39:BR40,"-")</f>
        <v>-</v>
      </c>
      <c r="BI39" s="239"/>
      <c r="BJ39" s="239"/>
      <c r="BK39" s="239"/>
      <c r="BL39" s="239"/>
      <c r="BM39" s="239"/>
      <c r="BN39" s="239"/>
      <c r="BO39" s="239"/>
      <c r="BP39" s="239"/>
      <c r="BQ39" s="239"/>
      <c r="BR39" s="240"/>
      <c r="BS39" s="28"/>
    </row>
    <row r="40" spans="1:71" ht="13.5" customHeight="1">
      <c r="A40" s="28"/>
      <c r="B40" s="28"/>
      <c r="C40" s="252" t="s">
        <v>17</v>
      </c>
      <c r="D40" s="253"/>
      <c r="E40" s="253"/>
      <c r="F40" s="253"/>
      <c r="G40" s="253"/>
      <c r="H40" s="253"/>
      <c r="I40" s="253"/>
      <c r="J40" s="253"/>
      <c r="K40" s="253"/>
      <c r="L40" s="253"/>
      <c r="M40" s="253"/>
      <c r="N40" s="253"/>
      <c r="O40" s="253"/>
      <c r="P40" s="253"/>
      <c r="Q40" s="253"/>
      <c r="R40" s="253"/>
      <c r="S40" s="253"/>
      <c r="T40" s="253"/>
      <c r="U40" s="253"/>
      <c r="V40" s="253"/>
      <c r="W40" s="253"/>
      <c r="X40" s="253"/>
      <c r="Y40" s="253"/>
      <c r="Z40" s="253"/>
      <c r="AA40" s="253"/>
      <c r="AB40" s="253"/>
      <c r="AC40" s="253"/>
      <c r="AD40" s="253"/>
      <c r="AE40" s="253"/>
      <c r="AF40" s="253"/>
      <c r="AG40" s="253"/>
      <c r="AH40" s="253"/>
      <c r="AI40" s="253"/>
      <c r="AJ40" s="253"/>
      <c r="AK40" s="253"/>
      <c r="AL40" s="253"/>
      <c r="AM40" s="253"/>
      <c r="AN40" s="253"/>
      <c r="AO40" s="253"/>
      <c r="AP40" s="253"/>
      <c r="AQ40" s="253"/>
      <c r="AR40" s="253"/>
      <c r="AS40" s="253"/>
      <c r="AT40" s="273"/>
      <c r="AU40" s="264"/>
      <c r="AV40" s="265"/>
      <c r="AW40" s="265"/>
      <c r="AX40" s="266"/>
      <c r="AY40" s="257"/>
      <c r="AZ40" s="258"/>
      <c r="BA40" s="258"/>
      <c r="BB40" s="258"/>
      <c r="BC40" s="258"/>
      <c r="BD40" s="258"/>
      <c r="BE40" s="258"/>
      <c r="BF40" s="258"/>
      <c r="BG40" s="259"/>
      <c r="BH40" s="241"/>
      <c r="BI40" s="242"/>
      <c r="BJ40" s="242"/>
      <c r="BK40" s="242"/>
      <c r="BL40" s="242"/>
      <c r="BM40" s="242"/>
      <c r="BN40" s="242"/>
      <c r="BO40" s="242"/>
      <c r="BP40" s="242"/>
      <c r="BQ40" s="242"/>
      <c r="BR40" s="243"/>
      <c r="BS40" s="28"/>
    </row>
    <row r="41" spans="1:71" ht="13.5" customHeight="1">
      <c r="A41" s="28"/>
      <c r="B41" s="28"/>
      <c r="C41" s="251" t="s">
        <v>18</v>
      </c>
      <c r="D41" s="251"/>
      <c r="E41" s="251"/>
      <c r="F41" s="251"/>
      <c r="G41" s="251"/>
      <c r="H41" s="251"/>
      <c r="I41" s="251"/>
      <c r="J41" s="251"/>
      <c r="K41" s="251"/>
      <c r="L41" s="251"/>
      <c r="M41" s="251"/>
      <c r="N41" s="251"/>
      <c r="O41" s="251"/>
      <c r="P41" s="251"/>
      <c r="Q41" s="251"/>
      <c r="R41" s="251"/>
      <c r="S41" s="251"/>
      <c r="T41" s="251"/>
      <c r="U41" s="251"/>
      <c r="V41" s="251"/>
      <c r="W41" s="251"/>
      <c r="X41" s="251"/>
      <c r="Y41" s="251"/>
      <c r="Z41" s="251"/>
      <c r="AA41" s="251"/>
      <c r="AB41" s="251"/>
      <c r="AC41" s="251"/>
      <c r="AD41" s="251"/>
      <c r="AE41" s="251"/>
      <c r="AF41" s="251"/>
      <c r="AG41" s="251"/>
      <c r="AH41" s="251"/>
      <c r="AI41" s="251"/>
      <c r="AJ41" s="251"/>
      <c r="AK41" s="251"/>
      <c r="AL41" s="251"/>
      <c r="AM41" s="251"/>
      <c r="AN41" s="251"/>
      <c r="AO41" s="251"/>
      <c r="AP41" s="251"/>
      <c r="AQ41" s="251"/>
      <c r="AR41" s="251"/>
      <c r="AS41" s="251"/>
      <c r="AT41" s="251"/>
      <c r="AU41" s="226">
        <v>2195</v>
      </c>
      <c r="AV41" s="226"/>
      <c r="AW41" s="226"/>
      <c r="AX41" s="226"/>
      <c r="AY41" s="35" t="s">
        <v>59</v>
      </c>
      <c r="AZ41" s="199" t="str">
        <f>IF('Для розрахунку'!AZ41:BF41&gt;0,'Для розрахунку'!AZ41:BF41,"-")</f>
        <v>-</v>
      </c>
      <c r="BA41" s="199"/>
      <c r="BB41" s="199"/>
      <c r="BC41" s="199"/>
      <c r="BD41" s="199"/>
      <c r="BE41" s="199"/>
      <c r="BF41" s="199"/>
      <c r="BG41" s="36" t="s">
        <v>60</v>
      </c>
      <c r="BH41" s="35" t="s">
        <v>59</v>
      </c>
      <c r="BI41" s="199">
        <f>IF('Для розрахунку'!BI41:BQ41&gt;0,'Для розрахунку'!BI41:BQ41,"-")</f>
        <v>149</v>
      </c>
      <c r="BJ41" s="199"/>
      <c r="BK41" s="199"/>
      <c r="BL41" s="199"/>
      <c r="BM41" s="199"/>
      <c r="BN41" s="199"/>
      <c r="BO41" s="199"/>
      <c r="BP41" s="199"/>
      <c r="BQ41" s="199"/>
      <c r="BR41" s="36" t="s">
        <v>60</v>
      </c>
      <c r="BS41" s="28"/>
    </row>
    <row r="42" spans="1:71" ht="13.5" customHeight="1">
      <c r="A42" s="28"/>
      <c r="B42" s="28"/>
      <c r="C42" s="246" t="s">
        <v>24</v>
      </c>
      <c r="D42" s="246"/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46"/>
      <c r="R42" s="246"/>
      <c r="S42" s="246"/>
      <c r="T42" s="246"/>
      <c r="U42" s="246"/>
      <c r="V42" s="246"/>
      <c r="W42" s="246"/>
      <c r="X42" s="246"/>
      <c r="Y42" s="246"/>
      <c r="Z42" s="246"/>
      <c r="AA42" s="246"/>
      <c r="AB42" s="246"/>
      <c r="AC42" s="246"/>
      <c r="AD42" s="246"/>
      <c r="AE42" s="246"/>
      <c r="AF42" s="246"/>
      <c r="AG42" s="246"/>
      <c r="AH42" s="246"/>
      <c r="AI42" s="246"/>
      <c r="AJ42" s="246"/>
      <c r="AK42" s="246"/>
      <c r="AL42" s="246"/>
      <c r="AM42" s="246"/>
      <c r="AN42" s="246"/>
      <c r="AO42" s="246"/>
      <c r="AP42" s="246"/>
      <c r="AQ42" s="246"/>
      <c r="AR42" s="246"/>
      <c r="AS42" s="246"/>
      <c r="AT42" s="246"/>
      <c r="AU42" s="226">
        <v>2200</v>
      </c>
      <c r="AV42" s="226"/>
      <c r="AW42" s="226"/>
      <c r="AX42" s="226"/>
      <c r="AY42" s="248" t="str">
        <f>IF('Для розрахунку'!AY42:BG42&gt;0,'Для розрахунку'!AY42:BG42,"-")</f>
        <v>-</v>
      </c>
      <c r="AZ42" s="248"/>
      <c r="BA42" s="248"/>
      <c r="BB42" s="248"/>
      <c r="BC42" s="248"/>
      <c r="BD42" s="248"/>
      <c r="BE42" s="248"/>
      <c r="BF42" s="248"/>
      <c r="BG42" s="248"/>
      <c r="BH42" s="244">
        <f>IF('Для розрахунку'!BH42:BR42&gt;0,'Для розрахунку'!BH42:BR42,0)</f>
        <v>0</v>
      </c>
      <c r="BI42" s="244"/>
      <c r="BJ42" s="244"/>
      <c r="BK42" s="244"/>
      <c r="BL42" s="244"/>
      <c r="BM42" s="244"/>
      <c r="BN42" s="244"/>
      <c r="BO42" s="244"/>
      <c r="BP42" s="244"/>
      <c r="BQ42" s="244"/>
      <c r="BR42" s="244"/>
      <c r="BS42" s="28"/>
    </row>
    <row r="43" spans="1:71" ht="13.5" customHeight="1">
      <c r="A43" s="28"/>
      <c r="B43" s="28"/>
      <c r="C43" s="246" t="s">
        <v>25</v>
      </c>
      <c r="D43" s="246"/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246"/>
      <c r="P43" s="246"/>
      <c r="Q43" s="246"/>
      <c r="R43" s="246"/>
      <c r="S43" s="246"/>
      <c r="T43" s="246"/>
      <c r="U43" s="246"/>
      <c r="V43" s="246"/>
      <c r="W43" s="246"/>
      <c r="X43" s="246"/>
      <c r="Y43" s="246"/>
      <c r="Z43" s="246"/>
      <c r="AA43" s="246"/>
      <c r="AB43" s="246"/>
      <c r="AC43" s="246"/>
      <c r="AD43" s="246"/>
      <c r="AE43" s="246"/>
      <c r="AF43" s="246"/>
      <c r="AG43" s="246"/>
      <c r="AH43" s="246"/>
      <c r="AI43" s="246"/>
      <c r="AJ43" s="246"/>
      <c r="AK43" s="246"/>
      <c r="AL43" s="246"/>
      <c r="AM43" s="246"/>
      <c r="AN43" s="246"/>
      <c r="AO43" s="246"/>
      <c r="AP43" s="246"/>
      <c r="AQ43" s="246"/>
      <c r="AR43" s="246"/>
      <c r="AS43" s="246"/>
      <c r="AT43" s="246"/>
      <c r="AU43" s="226">
        <v>2220</v>
      </c>
      <c r="AV43" s="226"/>
      <c r="AW43" s="226"/>
      <c r="AX43" s="226"/>
      <c r="AY43" s="248" t="str">
        <f>IF('Для розрахунку'!AY43:BG43&gt;0,'Для розрахунку'!AY43:BG43,"-")</f>
        <v>-</v>
      </c>
      <c r="AZ43" s="248"/>
      <c r="BA43" s="248"/>
      <c r="BB43" s="248"/>
      <c r="BC43" s="248"/>
      <c r="BD43" s="248"/>
      <c r="BE43" s="248"/>
      <c r="BF43" s="248"/>
      <c r="BG43" s="248"/>
      <c r="BH43" s="244" t="str">
        <f>IF('Для розрахунку'!BH43:BR43&gt;0,'Для розрахунку'!BH43:BR43,"-")</f>
        <v>-</v>
      </c>
      <c r="BI43" s="244"/>
      <c r="BJ43" s="244"/>
      <c r="BK43" s="244"/>
      <c r="BL43" s="244"/>
      <c r="BM43" s="244"/>
      <c r="BN43" s="244"/>
      <c r="BO43" s="244"/>
      <c r="BP43" s="244"/>
      <c r="BQ43" s="244"/>
      <c r="BR43" s="244"/>
      <c r="BS43" s="28"/>
    </row>
    <row r="44" spans="1:71" ht="13.5" customHeight="1">
      <c r="A44" s="28"/>
      <c r="B44" s="28"/>
      <c r="C44" s="246" t="s">
        <v>26</v>
      </c>
      <c r="D44" s="246"/>
      <c r="E44" s="246"/>
      <c r="F44" s="246"/>
      <c r="G44" s="246"/>
      <c r="H44" s="246"/>
      <c r="I44" s="246"/>
      <c r="J44" s="246"/>
      <c r="K44" s="246"/>
      <c r="L44" s="246"/>
      <c r="M44" s="246"/>
      <c r="N44" s="246"/>
      <c r="O44" s="246"/>
      <c r="P44" s="246"/>
      <c r="Q44" s="246"/>
      <c r="R44" s="246"/>
      <c r="S44" s="246"/>
      <c r="T44" s="246"/>
      <c r="U44" s="246"/>
      <c r="V44" s="246"/>
      <c r="W44" s="246"/>
      <c r="X44" s="246"/>
      <c r="Y44" s="246"/>
      <c r="Z44" s="246"/>
      <c r="AA44" s="246"/>
      <c r="AB44" s="246"/>
      <c r="AC44" s="246"/>
      <c r="AD44" s="246"/>
      <c r="AE44" s="246"/>
      <c r="AF44" s="246"/>
      <c r="AG44" s="246"/>
      <c r="AH44" s="246"/>
      <c r="AI44" s="246"/>
      <c r="AJ44" s="246"/>
      <c r="AK44" s="246"/>
      <c r="AL44" s="246"/>
      <c r="AM44" s="246"/>
      <c r="AN44" s="246"/>
      <c r="AO44" s="246"/>
      <c r="AP44" s="246"/>
      <c r="AQ44" s="246"/>
      <c r="AR44" s="246"/>
      <c r="AS44" s="246"/>
      <c r="AT44" s="246"/>
      <c r="AU44" s="226">
        <v>2240</v>
      </c>
      <c r="AV44" s="226"/>
      <c r="AW44" s="226"/>
      <c r="AX44" s="226"/>
      <c r="AY44" s="248" t="str">
        <f>IF('Для розрахунку'!AY44:BG44&gt;0,'Для розрахунку'!AY44:BG44,"-")</f>
        <v>-</v>
      </c>
      <c r="AZ44" s="248"/>
      <c r="BA44" s="248"/>
      <c r="BB44" s="248"/>
      <c r="BC44" s="248"/>
      <c r="BD44" s="248"/>
      <c r="BE44" s="248"/>
      <c r="BF44" s="248"/>
      <c r="BG44" s="248"/>
      <c r="BH44" s="244" t="str">
        <f>IF('Для розрахунку'!BH44:BR44&gt;0,'Для розрахунку'!BH44:BR44,"-")</f>
        <v>-</v>
      </c>
      <c r="BI44" s="244"/>
      <c r="BJ44" s="244"/>
      <c r="BK44" s="244"/>
      <c r="BL44" s="244"/>
      <c r="BM44" s="244"/>
      <c r="BN44" s="244"/>
      <c r="BO44" s="244"/>
      <c r="BP44" s="244"/>
      <c r="BQ44" s="244"/>
      <c r="BR44" s="244"/>
      <c r="BS44" s="28"/>
    </row>
    <row r="45" spans="3:70" s="1" customFormat="1" ht="13.5" customHeight="1">
      <c r="C45" s="71" t="s">
        <v>80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3"/>
      <c r="AU45" s="85">
        <v>2241</v>
      </c>
      <c r="AV45" s="86"/>
      <c r="AW45" s="86"/>
      <c r="AX45" s="87"/>
      <c r="AY45" s="248" t="str">
        <f>IF('Для розрахунку'!AY45:BG45&gt;0,'Для розрахунку'!AY45:BG45,"-")</f>
        <v>-</v>
      </c>
      <c r="AZ45" s="248"/>
      <c r="BA45" s="248"/>
      <c r="BB45" s="248"/>
      <c r="BC45" s="248"/>
      <c r="BD45" s="248"/>
      <c r="BE45" s="248"/>
      <c r="BF45" s="248"/>
      <c r="BG45" s="248"/>
      <c r="BH45" s="244" t="str">
        <f>IF('Для розрахунку'!BH45:BR45&gt;0,'Для розрахунку'!BH45:BR45,"-")</f>
        <v>-</v>
      </c>
      <c r="BI45" s="244"/>
      <c r="BJ45" s="244"/>
      <c r="BK45" s="244"/>
      <c r="BL45" s="244"/>
      <c r="BM45" s="244"/>
      <c r="BN45" s="244"/>
      <c r="BO45" s="244"/>
      <c r="BP45" s="244"/>
      <c r="BQ45" s="244"/>
      <c r="BR45" s="244"/>
    </row>
    <row r="46" spans="1:71" ht="13.5" customHeight="1">
      <c r="A46" s="28"/>
      <c r="B46" s="28"/>
      <c r="C46" s="246" t="s">
        <v>27</v>
      </c>
      <c r="D46" s="246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46"/>
      <c r="R46" s="246"/>
      <c r="S46" s="246"/>
      <c r="T46" s="246"/>
      <c r="U46" s="246"/>
      <c r="V46" s="246"/>
      <c r="W46" s="246"/>
      <c r="X46" s="246"/>
      <c r="Y46" s="246"/>
      <c r="Z46" s="246"/>
      <c r="AA46" s="246"/>
      <c r="AB46" s="246"/>
      <c r="AC46" s="246"/>
      <c r="AD46" s="246"/>
      <c r="AE46" s="246"/>
      <c r="AF46" s="246"/>
      <c r="AG46" s="246"/>
      <c r="AH46" s="246"/>
      <c r="AI46" s="246"/>
      <c r="AJ46" s="246"/>
      <c r="AK46" s="246"/>
      <c r="AL46" s="246"/>
      <c r="AM46" s="246"/>
      <c r="AN46" s="246"/>
      <c r="AO46" s="246"/>
      <c r="AP46" s="246"/>
      <c r="AQ46" s="246"/>
      <c r="AR46" s="246"/>
      <c r="AS46" s="246"/>
      <c r="AT46" s="246"/>
      <c r="AU46" s="226">
        <v>2250</v>
      </c>
      <c r="AV46" s="226"/>
      <c r="AW46" s="226"/>
      <c r="AX46" s="226"/>
      <c r="AY46" s="35" t="s">
        <v>59</v>
      </c>
      <c r="AZ46" s="199" t="str">
        <f>IF('Для розрахунку'!AZ46:BF46&gt;0,'Для розрахунку'!AZ46:BF46,"-")</f>
        <v>-</v>
      </c>
      <c r="BA46" s="199"/>
      <c r="BB46" s="199"/>
      <c r="BC46" s="199"/>
      <c r="BD46" s="199"/>
      <c r="BE46" s="199"/>
      <c r="BF46" s="199"/>
      <c r="BG46" s="36" t="s">
        <v>60</v>
      </c>
      <c r="BH46" s="35" t="s">
        <v>59</v>
      </c>
      <c r="BI46" s="199" t="str">
        <f>IF('Для розрахунку'!BI46:BQ46&gt;0,'Для розрахунку'!BI46:BQ46,"-")</f>
        <v>-</v>
      </c>
      <c r="BJ46" s="199"/>
      <c r="BK46" s="199"/>
      <c r="BL46" s="199"/>
      <c r="BM46" s="199"/>
      <c r="BN46" s="199"/>
      <c r="BO46" s="199"/>
      <c r="BP46" s="199"/>
      <c r="BQ46" s="199"/>
      <c r="BR46" s="36" t="s">
        <v>60</v>
      </c>
      <c r="BS46" s="28"/>
    </row>
    <row r="47" spans="1:71" ht="13.5" customHeight="1">
      <c r="A47" s="28"/>
      <c r="B47" s="28"/>
      <c r="C47" s="246" t="s">
        <v>28</v>
      </c>
      <c r="D47" s="246"/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246"/>
      <c r="P47" s="246"/>
      <c r="Q47" s="246"/>
      <c r="R47" s="246"/>
      <c r="S47" s="246"/>
      <c r="T47" s="246"/>
      <c r="U47" s="246"/>
      <c r="V47" s="246"/>
      <c r="W47" s="246"/>
      <c r="X47" s="246"/>
      <c r="Y47" s="246"/>
      <c r="Z47" s="246"/>
      <c r="AA47" s="246"/>
      <c r="AB47" s="246"/>
      <c r="AC47" s="246"/>
      <c r="AD47" s="246"/>
      <c r="AE47" s="246"/>
      <c r="AF47" s="246"/>
      <c r="AG47" s="246"/>
      <c r="AH47" s="246"/>
      <c r="AI47" s="246"/>
      <c r="AJ47" s="246"/>
      <c r="AK47" s="246"/>
      <c r="AL47" s="246"/>
      <c r="AM47" s="246"/>
      <c r="AN47" s="246"/>
      <c r="AO47" s="246"/>
      <c r="AP47" s="246"/>
      <c r="AQ47" s="246"/>
      <c r="AR47" s="246"/>
      <c r="AS47" s="246"/>
      <c r="AT47" s="246"/>
      <c r="AU47" s="226">
        <v>2255</v>
      </c>
      <c r="AV47" s="226"/>
      <c r="AW47" s="226"/>
      <c r="AX47" s="226"/>
      <c r="AY47" s="35" t="s">
        <v>59</v>
      </c>
      <c r="AZ47" s="199" t="str">
        <f>IF('Для розрахунку'!AZ47:BF47&gt;0,'Для розрахунку'!AZ47:BF47,"-")</f>
        <v>-</v>
      </c>
      <c r="BA47" s="199"/>
      <c r="BB47" s="199"/>
      <c r="BC47" s="199"/>
      <c r="BD47" s="199"/>
      <c r="BE47" s="199"/>
      <c r="BF47" s="199"/>
      <c r="BG47" s="36" t="s">
        <v>60</v>
      </c>
      <c r="BH47" s="35" t="s">
        <v>59</v>
      </c>
      <c r="BI47" s="199" t="str">
        <f>IF('Для розрахунку'!BI47:BQ47&gt;0,'Для розрахунку'!BI47:BQ47,"-")</f>
        <v>-</v>
      </c>
      <c r="BJ47" s="199"/>
      <c r="BK47" s="199"/>
      <c r="BL47" s="199"/>
      <c r="BM47" s="199"/>
      <c r="BN47" s="199"/>
      <c r="BO47" s="199"/>
      <c r="BP47" s="199"/>
      <c r="BQ47" s="199"/>
      <c r="BR47" s="36" t="s">
        <v>60</v>
      </c>
      <c r="BS47" s="28"/>
    </row>
    <row r="48" spans="1:71" ht="13.5" customHeight="1">
      <c r="A48" s="28"/>
      <c r="B48" s="28"/>
      <c r="C48" s="247" t="s">
        <v>29</v>
      </c>
      <c r="D48" s="247"/>
      <c r="E48" s="247"/>
      <c r="F48" s="247"/>
      <c r="G48" s="247"/>
      <c r="H48" s="247"/>
      <c r="I48" s="247"/>
      <c r="J48" s="247"/>
      <c r="K48" s="247"/>
      <c r="L48" s="247"/>
      <c r="M48" s="247"/>
      <c r="N48" s="247"/>
      <c r="O48" s="247"/>
      <c r="P48" s="247"/>
      <c r="Q48" s="247"/>
      <c r="R48" s="247"/>
      <c r="S48" s="247"/>
      <c r="T48" s="247"/>
      <c r="U48" s="247"/>
      <c r="V48" s="247"/>
      <c r="W48" s="247"/>
      <c r="X48" s="247"/>
      <c r="Y48" s="247"/>
      <c r="Z48" s="247"/>
      <c r="AA48" s="247"/>
      <c r="AB48" s="247"/>
      <c r="AC48" s="247"/>
      <c r="AD48" s="247"/>
      <c r="AE48" s="247"/>
      <c r="AF48" s="247"/>
      <c r="AG48" s="247"/>
      <c r="AH48" s="247"/>
      <c r="AI48" s="247"/>
      <c r="AJ48" s="247"/>
      <c r="AK48" s="247"/>
      <c r="AL48" s="247"/>
      <c r="AM48" s="247"/>
      <c r="AN48" s="247"/>
      <c r="AO48" s="247"/>
      <c r="AP48" s="247"/>
      <c r="AQ48" s="247"/>
      <c r="AR48" s="247"/>
      <c r="AS48" s="247"/>
      <c r="AT48" s="247"/>
      <c r="AU48" s="226">
        <v>2270</v>
      </c>
      <c r="AV48" s="226"/>
      <c r="AW48" s="226"/>
      <c r="AX48" s="226"/>
      <c r="AY48" s="35" t="s">
        <v>59</v>
      </c>
      <c r="AZ48" s="199" t="str">
        <f>IF('Для розрахунку'!AZ48:BF48&gt;0,'Для розрахунку'!AZ48:BF48,"-")</f>
        <v>-</v>
      </c>
      <c r="BA48" s="199"/>
      <c r="BB48" s="199"/>
      <c r="BC48" s="199"/>
      <c r="BD48" s="199"/>
      <c r="BE48" s="199"/>
      <c r="BF48" s="199"/>
      <c r="BG48" s="36" t="s">
        <v>60</v>
      </c>
      <c r="BH48" s="35" t="s">
        <v>59</v>
      </c>
      <c r="BI48" s="199" t="str">
        <f>IF('Для розрахунку'!BI48:BQ48&gt;0,'Для розрахунку'!BI48:BQ48,"-")</f>
        <v>-</v>
      </c>
      <c r="BJ48" s="199"/>
      <c r="BK48" s="199"/>
      <c r="BL48" s="199"/>
      <c r="BM48" s="199"/>
      <c r="BN48" s="199"/>
      <c r="BO48" s="199"/>
      <c r="BP48" s="199"/>
      <c r="BQ48" s="199"/>
      <c r="BR48" s="36" t="s">
        <v>60</v>
      </c>
      <c r="BS48" s="28"/>
    </row>
    <row r="49" spans="1:71" ht="13.5" customHeight="1">
      <c r="A49" s="28"/>
      <c r="B49" s="28"/>
      <c r="C49" s="195" t="s">
        <v>81</v>
      </c>
      <c r="D49" s="196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196"/>
      <c r="Y49" s="196"/>
      <c r="Z49" s="196"/>
      <c r="AA49" s="196"/>
      <c r="AB49" s="196"/>
      <c r="AC49" s="196"/>
      <c r="AD49" s="196"/>
      <c r="AE49" s="196"/>
      <c r="AF49" s="196"/>
      <c r="AG49" s="196"/>
      <c r="AH49" s="196"/>
      <c r="AI49" s="196"/>
      <c r="AJ49" s="196"/>
      <c r="AK49" s="196"/>
      <c r="AL49" s="196"/>
      <c r="AM49" s="196"/>
      <c r="AN49" s="196"/>
      <c r="AO49" s="196"/>
      <c r="AP49" s="196"/>
      <c r="AQ49" s="196"/>
      <c r="AR49" s="196"/>
      <c r="AS49" s="196"/>
      <c r="AT49" s="197"/>
      <c r="AU49" s="200">
        <v>2275</v>
      </c>
      <c r="AV49" s="201"/>
      <c r="AW49" s="201"/>
      <c r="AX49" s="202"/>
      <c r="AY49" s="35" t="str">
        <f>IF('Для розрахунку'!AZ49&lt;0,"("," ")</f>
        <v> </v>
      </c>
      <c r="AZ49" s="199" t="str">
        <f>IF('Для розрахунку'!AZ49:BF49&lt;&gt;0,ABS('Для розрахунку'!AZ49:BF49),"-")</f>
        <v>-</v>
      </c>
      <c r="BA49" s="199"/>
      <c r="BB49" s="199"/>
      <c r="BC49" s="199"/>
      <c r="BD49" s="199"/>
      <c r="BE49" s="199"/>
      <c r="BF49" s="199"/>
      <c r="BG49" s="36" t="str">
        <f>IF('Для розрахунку'!AZ49&lt;0,")"," ")</f>
        <v> </v>
      </c>
      <c r="BH49" s="43" t="str">
        <f>IF('Для розрахунку'!BI49&lt;0,"("," ")</f>
        <v> </v>
      </c>
      <c r="BI49" s="237" t="str">
        <f>IF('Для розрахунку'!BI49:BQ49&lt;&gt;0,ABS('Для розрахунку'!BI49:BQ49),"-")</f>
        <v>-</v>
      </c>
      <c r="BJ49" s="237"/>
      <c r="BK49" s="237"/>
      <c r="BL49" s="237"/>
      <c r="BM49" s="237"/>
      <c r="BN49" s="237"/>
      <c r="BO49" s="237"/>
      <c r="BP49" s="237"/>
      <c r="BQ49" s="237"/>
      <c r="BR49" s="42" t="str">
        <f>IF('Для розрахунку'!BI49&lt;0,")"," ")</f>
        <v> </v>
      </c>
      <c r="BS49" s="28"/>
    </row>
    <row r="50" spans="1:71" ht="13.5" customHeight="1">
      <c r="A50" s="28"/>
      <c r="B50" s="28"/>
      <c r="C50" s="249" t="s">
        <v>30</v>
      </c>
      <c r="D50" s="250"/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  <c r="R50" s="250"/>
      <c r="S50" s="250"/>
      <c r="T50" s="250"/>
      <c r="U50" s="250"/>
      <c r="V50" s="250"/>
      <c r="W50" s="250"/>
      <c r="X50" s="250"/>
      <c r="Y50" s="250"/>
      <c r="Z50" s="250"/>
      <c r="AA50" s="250"/>
      <c r="AB50" s="250"/>
      <c r="AC50" s="250"/>
      <c r="AD50" s="250"/>
      <c r="AE50" s="250"/>
      <c r="AF50" s="250"/>
      <c r="AG50" s="250"/>
      <c r="AH50" s="250"/>
      <c r="AI50" s="250"/>
      <c r="AJ50" s="250"/>
      <c r="AK50" s="250"/>
      <c r="AL50" s="250"/>
      <c r="AM50" s="250"/>
      <c r="AN50" s="250"/>
      <c r="AO50" s="250"/>
      <c r="AP50" s="250"/>
      <c r="AQ50" s="250"/>
      <c r="AR50" s="250"/>
      <c r="AS50" s="250"/>
      <c r="AT50" s="260"/>
      <c r="AU50" s="261">
        <v>2290</v>
      </c>
      <c r="AV50" s="262"/>
      <c r="AW50" s="262"/>
      <c r="AX50" s="263"/>
      <c r="AY50" s="267">
        <f>IF('Для розрахунку'!AY50:BG51&gt;0,'Для розрахунку'!AY50:BG51,"-")</f>
        <v>110</v>
      </c>
      <c r="AZ50" s="268"/>
      <c r="BA50" s="268"/>
      <c r="BB50" s="268"/>
      <c r="BC50" s="268"/>
      <c r="BD50" s="268"/>
      <c r="BE50" s="268"/>
      <c r="BF50" s="268"/>
      <c r="BG50" s="269"/>
      <c r="BH50" s="238" t="str">
        <f>IF('Для розрахунку'!BH50:BR51&gt;0,'Для розрахунку'!BH50:BR51,"-")</f>
        <v>-</v>
      </c>
      <c r="BI50" s="239"/>
      <c r="BJ50" s="239"/>
      <c r="BK50" s="239"/>
      <c r="BL50" s="239"/>
      <c r="BM50" s="239"/>
      <c r="BN50" s="239"/>
      <c r="BO50" s="239"/>
      <c r="BP50" s="239"/>
      <c r="BQ50" s="239"/>
      <c r="BR50" s="240"/>
      <c r="BS50" s="28"/>
    </row>
    <row r="51" spans="1:71" ht="13.5" customHeight="1">
      <c r="A51" s="28"/>
      <c r="B51" s="28"/>
      <c r="C51" s="252" t="s">
        <v>17</v>
      </c>
      <c r="D51" s="253"/>
      <c r="E51" s="253"/>
      <c r="F51" s="253"/>
      <c r="G51" s="253"/>
      <c r="H51" s="253"/>
      <c r="I51" s="253"/>
      <c r="J51" s="253"/>
      <c r="K51" s="253"/>
      <c r="L51" s="253"/>
      <c r="M51" s="253"/>
      <c r="N51" s="253"/>
      <c r="O51" s="253"/>
      <c r="P51" s="253"/>
      <c r="Q51" s="253"/>
      <c r="R51" s="253"/>
      <c r="S51" s="253"/>
      <c r="T51" s="253"/>
      <c r="U51" s="253"/>
      <c r="V51" s="253"/>
      <c r="W51" s="253"/>
      <c r="X51" s="253"/>
      <c r="Y51" s="253"/>
      <c r="Z51" s="253"/>
      <c r="AA51" s="253"/>
      <c r="AB51" s="253"/>
      <c r="AC51" s="253"/>
      <c r="AD51" s="253"/>
      <c r="AE51" s="253"/>
      <c r="AF51" s="253"/>
      <c r="AG51" s="253"/>
      <c r="AH51" s="253"/>
      <c r="AI51" s="253"/>
      <c r="AJ51" s="253"/>
      <c r="AK51" s="253"/>
      <c r="AL51" s="253"/>
      <c r="AM51" s="253"/>
      <c r="AN51" s="253"/>
      <c r="AO51" s="253"/>
      <c r="AP51" s="253"/>
      <c r="AQ51" s="253"/>
      <c r="AR51" s="253"/>
      <c r="AS51" s="253"/>
      <c r="AT51" s="273"/>
      <c r="AU51" s="264"/>
      <c r="AV51" s="265"/>
      <c r="AW51" s="265"/>
      <c r="AX51" s="266"/>
      <c r="AY51" s="270"/>
      <c r="AZ51" s="271"/>
      <c r="BA51" s="271"/>
      <c r="BB51" s="271"/>
      <c r="BC51" s="271"/>
      <c r="BD51" s="271"/>
      <c r="BE51" s="271"/>
      <c r="BF51" s="271"/>
      <c r="BG51" s="272"/>
      <c r="BH51" s="241"/>
      <c r="BI51" s="242"/>
      <c r="BJ51" s="242"/>
      <c r="BK51" s="242"/>
      <c r="BL51" s="242"/>
      <c r="BM51" s="242"/>
      <c r="BN51" s="242"/>
      <c r="BO51" s="242"/>
      <c r="BP51" s="242"/>
      <c r="BQ51" s="242"/>
      <c r="BR51" s="243"/>
      <c r="BS51" s="28"/>
    </row>
    <row r="52" spans="1:71" ht="13.5" customHeight="1">
      <c r="A52" s="28"/>
      <c r="B52" s="28"/>
      <c r="C52" s="251" t="s">
        <v>18</v>
      </c>
      <c r="D52" s="251"/>
      <c r="E52" s="251"/>
      <c r="F52" s="251"/>
      <c r="G52" s="251"/>
      <c r="H52" s="251"/>
      <c r="I52" s="251"/>
      <c r="J52" s="251"/>
      <c r="K52" s="251"/>
      <c r="L52" s="251"/>
      <c r="M52" s="251"/>
      <c r="N52" s="251"/>
      <c r="O52" s="251"/>
      <c r="P52" s="251"/>
      <c r="Q52" s="251"/>
      <c r="R52" s="251"/>
      <c r="S52" s="251"/>
      <c r="T52" s="251"/>
      <c r="U52" s="251"/>
      <c r="V52" s="251"/>
      <c r="W52" s="251"/>
      <c r="X52" s="251"/>
      <c r="Y52" s="251"/>
      <c r="Z52" s="251"/>
      <c r="AA52" s="251"/>
      <c r="AB52" s="251"/>
      <c r="AC52" s="251"/>
      <c r="AD52" s="251"/>
      <c r="AE52" s="251"/>
      <c r="AF52" s="251"/>
      <c r="AG52" s="251"/>
      <c r="AH52" s="251"/>
      <c r="AI52" s="251"/>
      <c r="AJ52" s="251"/>
      <c r="AK52" s="251"/>
      <c r="AL52" s="251"/>
      <c r="AM52" s="251"/>
      <c r="AN52" s="251"/>
      <c r="AO52" s="251"/>
      <c r="AP52" s="251"/>
      <c r="AQ52" s="251"/>
      <c r="AR52" s="251"/>
      <c r="AS52" s="251"/>
      <c r="AT52" s="251"/>
      <c r="AU52" s="211">
        <v>2295</v>
      </c>
      <c r="AV52" s="211"/>
      <c r="AW52" s="211"/>
      <c r="AX52" s="211"/>
      <c r="AY52" s="37" t="s">
        <v>59</v>
      </c>
      <c r="AZ52" s="268" t="str">
        <f>IF('Для розрахунку'!AZ52:BF52&gt;0,'Для розрахунку'!AZ52:BF52,"-")</f>
        <v>-</v>
      </c>
      <c r="BA52" s="268"/>
      <c r="BB52" s="268"/>
      <c r="BC52" s="268"/>
      <c r="BD52" s="268"/>
      <c r="BE52" s="268"/>
      <c r="BF52" s="268"/>
      <c r="BG52" s="38" t="s">
        <v>60</v>
      </c>
      <c r="BH52" s="35" t="s">
        <v>59</v>
      </c>
      <c r="BI52" s="199">
        <f>IF('Для розрахунку'!BI52:BQ52&gt;0,'Для розрахунку'!BI52:BQ52,"-")</f>
        <v>149</v>
      </c>
      <c r="BJ52" s="199"/>
      <c r="BK52" s="199"/>
      <c r="BL52" s="199"/>
      <c r="BM52" s="199"/>
      <c r="BN52" s="199"/>
      <c r="BO52" s="199"/>
      <c r="BP52" s="199"/>
      <c r="BQ52" s="199"/>
      <c r="BR52" s="36" t="s">
        <v>60</v>
      </c>
      <c r="BS52" s="28"/>
    </row>
    <row r="53" spans="1:71" ht="13.5" customHeight="1">
      <c r="A53" s="28"/>
      <c r="B53" s="28"/>
      <c r="C53" s="246" t="s">
        <v>31</v>
      </c>
      <c r="D53" s="246"/>
      <c r="E53" s="246"/>
      <c r="F53" s="246"/>
      <c r="G53" s="246"/>
      <c r="H53" s="246"/>
      <c r="I53" s="246"/>
      <c r="J53" s="246"/>
      <c r="K53" s="246"/>
      <c r="L53" s="246"/>
      <c r="M53" s="246"/>
      <c r="N53" s="246"/>
      <c r="O53" s="246"/>
      <c r="P53" s="246"/>
      <c r="Q53" s="246"/>
      <c r="R53" s="246"/>
      <c r="S53" s="246"/>
      <c r="T53" s="246"/>
      <c r="U53" s="246"/>
      <c r="V53" s="246"/>
      <c r="W53" s="246"/>
      <c r="X53" s="246"/>
      <c r="Y53" s="246"/>
      <c r="Z53" s="246"/>
      <c r="AA53" s="246"/>
      <c r="AB53" s="246"/>
      <c r="AC53" s="246"/>
      <c r="AD53" s="246"/>
      <c r="AE53" s="246"/>
      <c r="AF53" s="246"/>
      <c r="AG53" s="246"/>
      <c r="AH53" s="246"/>
      <c r="AI53" s="246"/>
      <c r="AJ53" s="246"/>
      <c r="AK53" s="246"/>
      <c r="AL53" s="246"/>
      <c r="AM53" s="246"/>
      <c r="AN53" s="246"/>
      <c r="AO53" s="246"/>
      <c r="AP53" s="246"/>
      <c r="AQ53" s="246"/>
      <c r="AR53" s="246"/>
      <c r="AS53" s="246"/>
      <c r="AT53" s="246"/>
      <c r="AU53" s="226">
        <v>2300</v>
      </c>
      <c r="AV53" s="226"/>
      <c r="AW53" s="226"/>
      <c r="AX53" s="226"/>
      <c r="AY53" s="39" t="str">
        <f>IF('Для розрахунку'!AZ53&lt;0,"("," ")</f>
        <v> </v>
      </c>
      <c r="AZ53" s="198">
        <f>IF('Для розрахунку'!AZ53:BF53&lt;&gt;0,ABS('Для розрахунку'!AZ53:BF53),"-")</f>
        <v>20</v>
      </c>
      <c r="BA53" s="198"/>
      <c r="BB53" s="198"/>
      <c r="BC53" s="198"/>
      <c r="BD53" s="198"/>
      <c r="BE53" s="198"/>
      <c r="BF53" s="198"/>
      <c r="BG53" s="40" t="str">
        <f>IF('Для розрахунку'!AZ53&lt;0,")"," ")</f>
        <v> </v>
      </c>
      <c r="BH53" s="41" t="str">
        <f>IF('Для розрахунку'!BI53&lt;0,"("," ")</f>
        <v>(</v>
      </c>
      <c r="BI53" s="237">
        <f>IF('Для розрахунку'!BI53:BQ53&lt;&gt;0,ABS('Для розрахунку'!BI53:BQ53),"-")</f>
        <v>6</v>
      </c>
      <c r="BJ53" s="237"/>
      <c r="BK53" s="237"/>
      <c r="BL53" s="237"/>
      <c r="BM53" s="237"/>
      <c r="BN53" s="237"/>
      <c r="BO53" s="237"/>
      <c r="BP53" s="237"/>
      <c r="BQ53" s="237"/>
      <c r="BR53" s="42" t="str">
        <f>IF('Для розрахунку'!BI53&lt;0,")"," ")</f>
        <v>)</v>
      </c>
      <c r="BS53" s="28"/>
    </row>
    <row r="54" spans="1:71" ht="13.5" customHeight="1">
      <c r="A54" s="28"/>
      <c r="B54" s="28"/>
      <c r="C54" s="274" t="s">
        <v>32</v>
      </c>
      <c r="D54" s="274"/>
      <c r="E54" s="274"/>
      <c r="F54" s="274"/>
      <c r="G54" s="274"/>
      <c r="H54" s="274"/>
      <c r="I54" s="274"/>
      <c r="J54" s="274"/>
      <c r="K54" s="274"/>
      <c r="L54" s="274"/>
      <c r="M54" s="274"/>
      <c r="N54" s="274"/>
      <c r="O54" s="274"/>
      <c r="P54" s="274"/>
      <c r="Q54" s="274"/>
      <c r="R54" s="274"/>
      <c r="S54" s="274"/>
      <c r="T54" s="274"/>
      <c r="U54" s="274"/>
      <c r="V54" s="274"/>
      <c r="W54" s="274"/>
      <c r="X54" s="274"/>
      <c r="Y54" s="274"/>
      <c r="Z54" s="274"/>
      <c r="AA54" s="274"/>
      <c r="AB54" s="274"/>
      <c r="AC54" s="274"/>
      <c r="AD54" s="274"/>
      <c r="AE54" s="274"/>
      <c r="AF54" s="274"/>
      <c r="AG54" s="274"/>
      <c r="AH54" s="274"/>
      <c r="AI54" s="274"/>
      <c r="AJ54" s="274"/>
      <c r="AK54" s="274"/>
      <c r="AL54" s="274"/>
      <c r="AM54" s="274"/>
      <c r="AN54" s="274"/>
      <c r="AO54" s="274"/>
      <c r="AP54" s="274"/>
      <c r="AQ54" s="274"/>
      <c r="AR54" s="274"/>
      <c r="AS54" s="274"/>
      <c r="AT54" s="274"/>
      <c r="AU54" s="226">
        <v>2305</v>
      </c>
      <c r="AV54" s="226"/>
      <c r="AW54" s="226"/>
      <c r="AX54" s="226"/>
      <c r="AY54" s="35" t="str">
        <f>IF('Для розрахунку'!AZ54&lt;0,"("," ")</f>
        <v> </v>
      </c>
      <c r="AZ54" s="199" t="str">
        <f>IF('Для розрахунку'!AZ54:BF54&lt;&gt;0,ABS('Для розрахунку'!AZ54:BF54),"-")</f>
        <v>-</v>
      </c>
      <c r="BA54" s="199"/>
      <c r="BB54" s="199"/>
      <c r="BC54" s="199"/>
      <c r="BD54" s="199"/>
      <c r="BE54" s="199"/>
      <c r="BF54" s="199"/>
      <c r="BG54" s="36" t="str">
        <f>IF('Для розрахунку'!AZ54&lt;0,")"," ")</f>
        <v> </v>
      </c>
      <c r="BH54" s="43" t="str">
        <f>IF('Для розрахунку'!BI54&lt;0,"("," ")</f>
        <v> </v>
      </c>
      <c r="BI54" s="237" t="str">
        <f>IF('Для розрахунку'!BI54:BQ54&lt;&gt;0,ABS('Для розрахунку'!BI54:BQ54),"-")</f>
        <v>-</v>
      </c>
      <c r="BJ54" s="237"/>
      <c r="BK54" s="237"/>
      <c r="BL54" s="237"/>
      <c r="BM54" s="237"/>
      <c r="BN54" s="237"/>
      <c r="BO54" s="237"/>
      <c r="BP54" s="237"/>
      <c r="BQ54" s="237"/>
      <c r="BR54" s="42" t="str">
        <f>IF('Для розрахунку'!BI54&lt;0,")"," ")</f>
        <v> </v>
      </c>
      <c r="BS54" s="28"/>
    </row>
    <row r="55" spans="1:71" ht="13.5" customHeight="1">
      <c r="A55" s="28"/>
      <c r="B55" s="28"/>
      <c r="C55" s="249" t="s">
        <v>33</v>
      </c>
      <c r="D55" s="250"/>
      <c r="E55" s="250"/>
      <c r="F55" s="250"/>
      <c r="G55" s="250"/>
      <c r="H55" s="250"/>
      <c r="I55" s="250"/>
      <c r="J55" s="250"/>
      <c r="K55" s="250"/>
      <c r="L55" s="250"/>
      <c r="M55" s="250"/>
      <c r="N55" s="250"/>
      <c r="O55" s="250"/>
      <c r="P55" s="250"/>
      <c r="Q55" s="250"/>
      <c r="R55" s="250"/>
      <c r="S55" s="250"/>
      <c r="T55" s="250"/>
      <c r="U55" s="250"/>
      <c r="V55" s="250"/>
      <c r="W55" s="250"/>
      <c r="X55" s="250"/>
      <c r="Y55" s="250"/>
      <c r="Z55" s="250"/>
      <c r="AA55" s="250"/>
      <c r="AB55" s="250"/>
      <c r="AC55" s="250"/>
      <c r="AD55" s="250"/>
      <c r="AE55" s="250"/>
      <c r="AF55" s="250"/>
      <c r="AG55" s="250"/>
      <c r="AH55" s="250"/>
      <c r="AI55" s="250"/>
      <c r="AJ55" s="250"/>
      <c r="AK55" s="250"/>
      <c r="AL55" s="250"/>
      <c r="AM55" s="250"/>
      <c r="AN55" s="250"/>
      <c r="AO55" s="250"/>
      <c r="AP55" s="250"/>
      <c r="AQ55" s="250"/>
      <c r="AR55" s="250"/>
      <c r="AS55" s="250"/>
      <c r="AT55" s="260"/>
      <c r="AU55" s="275">
        <v>2350</v>
      </c>
      <c r="AV55" s="276"/>
      <c r="AW55" s="276"/>
      <c r="AX55" s="277"/>
      <c r="AY55" s="254">
        <f>IF('Для розрахунку'!AY55:BG56&gt;0,'Для розрахунку'!AY55:BG56,"-")</f>
        <v>90</v>
      </c>
      <c r="AZ55" s="255"/>
      <c r="BA55" s="255"/>
      <c r="BB55" s="255"/>
      <c r="BC55" s="255"/>
      <c r="BD55" s="255"/>
      <c r="BE55" s="255"/>
      <c r="BF55" s="255"/>
      <c r="BG55" s="256"/>
      <c r="BH55" s="238" t="str">
        <f>IF('Для розрахунку'!BH55:BR56&gt;0,'Для розрахунку'!BH55:BR56,"-")</f>
        <v>-</v>
      </c>
      <c r="BI55" s="239"/>
      <c r="BJ55" s="239"/>
      <c r="BK55" s="239"/>
      <c r="BL55" s="239"/>
      <c r="BM55" s="239"/>
      <c r="BN55" s="239"/>
      <c r="BO55" s="239"/>
      <c r="BP55" s="239"/>
      <c r="BQ55" s="239"/>
      <c r="BR55" s="240"/>
      <c r="BS55" s="28"/>
    </row>
    <row r="56" spans="1:71" ht="13.5" customHeight="1">
      <c r="A56" s="28"/>
      <c r="B56" s="28"/>
      <c r="C56" s="252" t="s">
        <v>17</v>
      </c>
      <c r="D56" s="253"/>
      <c r="E56" s="253"/>
      <c r="F56" s="253"/>
      <c r="G56" s="253"/>
      <c r="H56" s="253"/>
      <c r="I56" s="253"/>
      <c r="J56" s="253"/>
      <c r="K56" s="253"/>
      <c r="L56" s="253"/>
      <c r="M56" s="253"/>
      <c r="N56" s="253"/>
      <c r="O56" s="253"/>
      <c r="P56" s="253"/>
      <c r="Q56" s="253"/>
      <c r="R56" s="253"/>
      <c r="S56" s="253"/>
      <c r="T56" s="253"/>
      <c r="U56" s="253"/>
      <c r="V56" s="253"/>
      <c r="W56" s="253"/>
      <c r="X56" s="253"/>
      <c r="Y56" s="253"/>
      <c r="Z56" s="253"/>
      <c r="AA56" s="253"/>
      <c r="AB56" s="253"/>
      <c r="AC56" s="253"/>
      <c r="AD56" s="253"/>
      <c r="AE56" s="253"/>
      <c r="AF56" s="253"/>
      <c r="AG56" s="253"/>
      <c r="AH56" s="253"/>
      <c r="AI56" s="253"/>
      <c r="AJ56" s="253"/>
      <c r="AK56" s="253"/>
      <c r="AL56" s="253"/>
      <c r="AM56" s="253"/>
      <c r="AN56" s="253"/>
      <c r="AO56" s="253"/>
      <c r="AP56" s="253"/>
      <c r="AQ56" s="253"/>
      <c r="AR56" s="253"/>
      <c r="AS56" s="253"/>
      <c r="AT56" s="273"/>
      <c r="AU56" s="278"/>
      <c r="AV56" s="279"/>
      <c r="AW56" s="279"/>
      <c r="AX56" s="280"/>
      <c r="AY56" s="257"/>
      <c r="AZ56" s="258"/>
      <c r="BA56" s="258"/>
      <c r="BB56" s="258"/>
      <c r="BC56" s="258"/>
      <c r="BD56" s="258"/>
      <c r="BE56" s="258"/>
      <c r="BF56" s="258"/>
      <c r="BG56" s="259"/>
      <c r="BH56" s="241"/>
      <c r="BI56" s="242"/>
      <c r="BJ56" s="242"/>
      <c r="BK56" s="242"/>
      <c r="BL56" s="242"/>
      <c r="BM56" s="242"/>
      <c r="BN56" s="242"/>
      <c r="BO56" s="242"/>
      <c r="BP56" s="242"/>
      <c r="BQ56" s="242"/>
      <c r="BR56" s="243"/>
      <c r="BS56" s="28"/>
    </row>
    <row r="57" spans="1:71" ht="13.5" customHeight="1">
      <c r="A57" s="28"/>
      <c r="B57" s="28"/>
      <c r="C57" s="251" t="s">
        <v>18</v>
      </c>
      <c r="D57" s="251"/>
      <c r="E57" s="251"/>
      <c r="F57" s="251"/>
      <c r="G57" s="251"/>
      <c r="H57" s="251"/>
      <c r="I57" s="251"/>
      <c r="J57" s="251"/>
      <c r="K57" s="251"/>
      <c r="L57" s="251"/>
      <c r="M57" s="251"/>
      <c r="N57" s="251"/>
      <c r="O57" s="251"/>
      <c r="P57" s="251"/>
      <c r="Q57" s="251"/>
      <c r="R57" s="251"/>
      <c r="S57" s="251"/>
      <c r="T57" s="251"/>
      <c r="U57" s="251"/>
      <c r="V57" s="251"/>
      <c r="W57" s="251"/>
      <c r="X57" s="251"/>
      <c r="Y57" s="251"/>
      <c r="Z57" s="251"/>
      <c r="AA57" s="251"/>
      <c r="AB57" s="251"/>
      <c r="AC57" s="251"/>
      <c r="AD57" s="251"/>
      <c r="AE57" s="251"/>
      <c r="AF57" s="251"/>
      <c r="AG57" s="251"/>
      <c r="AH57" s="251"/>
      <c r="AI57" s="251"/>
      <c r="AJ57" s="251"/>
      <c r="AK57" s="251"/>
      <c r="AL57" s="251"/>
      <c r="AM57" s="251"/>
      <c r="AN57" s="251"/>
      <c r="AO57" s="251"/>
      <c r="AP57" s="251"/>
      <c r="AQ57" s="251"/>
      <c r="AR57" s="251"/>
      <c r="AS57" s="251"/>
      <c r="AT57" s="251"/>
      <c r="AU57" s="211">
        <v>2355</v>
      </c>
      <c r="AV57" s="211"/>
      <c r="AW57" s="211"/>
      <c r="AX57" s="211"/>
      <c r="AY57" s="35" t="s">
        <v>59</v>
      </c>
      <c r="AZ57" s="199" t="str">
        <f>IF('Для розрахунку'!AZ57:BF57&gt;0,'Для розрахунку'!AZ57:BF57,"-")</f>
        <v>-</v>
      </c>
      <c r="BA57" s="199"/>
      <c r="BB57" s="199"/>
      <c r="BC57" s="199"/>
      <c r="BD57" s="199"/>
      <c r="BE57" s="199"/>
      <c r="BF57" s="199"/>
      <c r="BG57" s="36" t="s">
        <v>60</v>
      </c>
      <c r="BH57" s="35" t="s">
        <v>59</v>
      </c>
      <c r="BI57" s="199">
        <f>IF('Для розрахунку'!BI57:BQ57&gt;0,'Для розрахунку'!BI57:BQ57,"-")</f>
        <v>155</v>
      </c>
      <c r="BJ57" s="199"/>
      <c r="BK57" s="199"/>
      <c r="BL57" s="199"/>
      <c r="BM57" s="199"/>
      <c r="BN57" s="199"/>
      <c r="BO57" s="199"/>
      <c r="BP57" s="199"/>
      <c r="BQ57" s="199"/>
      <c r="BR57" s="36" t="s">
        <v>60</v>
      </c>
      <c r="BS57" s="28"/>
    </row>
    <row r="58" spans="1:71" ht="12.7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</row>
    <row r="59" spans="1:71" ht="12.75">
      <c r="A59" s="28"/>
      <c r="B59" s="28"/>
      <c r="C59" s="225" t="s">
        <v>34</v>
      </c>
      <c r="D59" s="225"/>
      <c r="E59" s="225"/>
      <c r="F59" s="225"/>
      <c r="G59" s="225"/>
      <c r="H59" s="225"/>
      <c r="I59" s="225"/>
      <c r="J59" s="225"/>
      <c r="K59" s="225"/>
      <c r="L59" s="225"/>
      <c r="M59" s="225"/>
      <c r="N59" s="225"/>
      <c r="O59" s="225"/>
      <c r="P59" s="225"/>
      <c r="Q59" s="225"/>
      <c r="R59" s="225"/>
      <c r="S59" s="225"/>
      <c r="T59" s="225"/>
      <c r="U59" s="225"/>
      <c r="V59" s="225"/>
      <c r="W59" s="225"/>
      <c r="X59" s="225"/>
      <c r="Y59" s="225"/>
      <c r="Z59" s="225"/>
      <c r="AA59" s="225"/>
      <c r="AB59" s="225"/>
      <c r="AC59" s="225"/>
      <c r="AD59" s="225"/>
      <c r="AE59" s="225"/>
      <c r="AF59" s="225"/>
      <c r="AG59" s="225"/>
      <c r="AH59" s="225"/>
      <c r="AI59" s="225"/>
      <c r="AJ59" s="225"/>
      <c r="AK59" s="225"/>
      <c r="AL59" s="225"/>
      <c r="AM59" s="225"/>
      <c r="AN59" s="225"/>
      <c r="AO59" s="225"/>
      <c r="AP59" s="225"/>
      <c r="AQ59" s="225"/>
      <c r="AR59" s="225"/>
      <c r="AS59" s="225"/>
      <c r="AT59" s="225"/>
      <c r="AU59" s="225"/>
      <c r="AV59" s="225"/>
      <c r="AW59" s="225"/>
      <c r="AX59" s="225"/>
      <c r="AY59" s="225"/>
      <c r="AZ59" s="225"/>
      <c r="BA59" s="225"/>
      <c r="BB59" s="225"/>
      <c r="BC59" s="225"/>
      <c r="BD59" s="225"/>
      <c r="BE59" s="225"/>
      <c r="BF59" s="225"/>
      <c r="BG59" s="225"/>
      <c r="BH59" s="225"/>
      <c r="BI59" s="225"/>
      <c r="BJ59" s="225"/>
      <c r="BK59" s="225"/>
      <c r="BL59" s="225"/>
      <c r="BM59" s="225"/>
      <c r="BN59" s="225"/>
      <c r="BO59" s="225"/>
      <c r="BP59" s="225"/>
      <c r="BQ59" s="225"/>
      <c r="BR59" s="225"/>
      <c r="BS59" s="28"/>
    </row>
    <row r="60" spans="1:71" ht="12.7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</row>
    <row r="61" spans="1:71" ht="51" customHeight="1">
      <c r="A61" s="28"/>
      <c r="B61" s="28"/>
      <c r="C61" s="226" t="s">
        <v>10</v>
      </c>
      <c r="D61" s="226"/>
      <c r="E61" s="226"/>
      <c r="F61" s="226"/>
      <c r="G61" s="226"/>
      <c r="H61" s="226"/>
      <c r="I61" s="226"/>
      <c r="J61" s="226"/>
      <c r="K61" s="226"/>
      <c r="L61" s="226"/>
      <c r="M61" s="226"/>
      <c r="N61" s="226"/>
      <c r="O61" s="226"/>
      <c r="P61" s="226"/>
      <c r="Q61" s="226"/>
      <c r="R61" s="226"/>
      <c r="S61" s="226"/>
      <c r="T61" s="226"/>
      <c r="U61" s="226"/>
      <c r="V61" s="226"/>
      <c r="W61" s="226"/>
      <c r="X61" s="226"/>
      <c r="Y61" s="226"/>
      <c r="Z61" s="226"/>
      <c r="AA61" s="226"/>
      <c r="AB61" s="226"/>
      <c r="AC61" s="226"/>
      <c r="AD61" s="226"/>
      <c r="AE61" s="226"/>
      <c r="AF61" s="226"/>
      <c r="AG61" s="226"/>
      <c r="AH61" s="226"/>
      <c r="AI61" s="226"/>
      <c r="AJ61" s="226"/>
      <c r="AK61" s="226"/>
      <c r="AL61" s="226"/>
      <c r="AM61" s="226"/>
      <c r="AN61" s="226"/>
      <c r="AO61" s="226"/>
      <c r="AP61" s="226"/>
      <c r="AQ61" s="226"/>
      <c r="AR61" s="226"/>
      <c r="AS61" s="226"/>
      <c r="AT61" s="226"/>
      <c r="AU61" s="226" t="s">
        <v>11</v>
      </c>
      <c r="AV61" s="226"/>
      <c r="AW61" s="226"/>
      <c r="AX61" s="226"/>
      <c r="AY61" s="226" t="s">
        <v>12</v>
      </c>
      <c r="AZ61" s="226"/>
      <c r="BA61" s="226"/>
      <c r="BB61" s="226"/>
      <c r="BC61" s="226"/>
      <c r="BD61" s="226"/>
      <c r="BE61" s="226"/>
      <c r="BF61" s="226"/>
      <c r="BG61" s="226"/>
      <c r="BH61" s="226" t="s">
        <v>13</v>
      </c>
      <c r="BI61" s="226"/>
      <c r="BJ61" s="226"/>
      <c r="BK61" s="226"/>
      <c r="BL61" s="226"/>
      <c r="BM61" s="226"/>
      <c r="BN61" s="226"/>
      <c r="BO61" s="226"/>
      <c r="BP61" s="226"/>
      <c r="BQ61" s="226"/>
      <c r="BR61" s="226"/>
      <c r="BS61" s="28"/>
    </row>
    <row r="62" spans="1:71" ht="13.5" customHeight="1">
      <c r="A62" s="28"/>
      <c r="B62" s="28"/>
      <c r="C62" s="226">
        <v>1</v>
      </c>
      <c r="D62" s="226"/>
      <c r="E62" s="226"/>
      <c r="F62" s="226"/>
      <c r="G62" s="226"/>
      <c r="H62" s="226"/>
      <c r="I62" s="226"/>
      <c r="J62" s="226"/>
      <c r="K62" s="226"/>
      <c r="L62" s="226"/>
      <c r="M62" s="226"/>
      <c r="N62" s="226"/>
      <c r="O62" s="226"/>
      <c r="P62" s="226"/>
      <c r="Q62" s="226"/>
      <c r="R62" s="226"/>
      <c r="S62" s="226"/>
      <c r="T62" s="226"/>
      <c r="U62" s="226"/>
      <c r="V62" s="226"/>
      <c r="W62" s="226"/>
      <c r="X62" s="226"/>
      <c r="Y62" s="226"/>
      <c r="Z62" s="226"/>
      <c r="AA62" s="226"/>
      <c r="AB62" s="226"/>
      <c r="AC62" s="226"/>
      <c r="AD62" s="226"/>
      <c r="AE62" s="226"/>
      <c r="AF62" s="226"/>
      <c r="AG62" s="226"/>
      <c r="AH62" s="226"/>
      <c r="AI62" s="226"/>
      <c r="AJ62" s="226"/>
      <c r="AK62" s="226"/>
      <c r="AL62" s="226"/>
      <c r="AM62" s="226"/>
      <c r="AN62" s="226"/>
      <c r="AO62" s="226"/>
      <c r="AP62" s="226"/>
      <c r="AQ62" s="226"/>
      <c r="AR62" s="226"/>
      <c r="AS62" s="226"/>
      <c r="AT62" s="226"/>
      <c r="AU62" s="226">
        <v>2</v>
      </c>
      <c r="AV62" s="226"/>
      <c r="AW62" s="226"/>
      <c r="AX62" s="226"/>
      <c r="AY62" s="226">
        <v>3</v>
      </c>
      <c r="AZ62" s="226"/>
      <c r="BA62" s="226"/>
      <c r="BB62" s="226"/>
      <c r="BC62" s="226"/>
      <c r="BD62" s="226"/>
      <c r="BE62" s="226"/>
      <c r="BF62" s="226"/>
      <c r="BG62" s="226"/>
      <c r="BH62" s="226">
        <v>4</v>
      </c>
      <c r="BI62" s="226"/>
      <c r="BJ62" s="226"/>
      <c r="BK62" s="226"/>
      <c r="BL62" s="226"/>
      <c r="BM62" s="226"/>
      <c r="BN62" s="226"/>
      <c r="BO62" s="226"/>
      <c r="BP62" s="226"/>
      <c r="BQ62" s="226"/>
      <c r="BR62" s="226"/>
      <c r="BS62" s="28"/>
    </row>
    <row r="63" spans="1:71" ht="13.5" customHeight="1">
      <c r="A63" s="28"/>
      <c r="B63" s="28"/>
      <c r="C63" s="281" t="s">
        <v>35</v>
      </c>
      <c r="D63" s="281"/>
      <c r="E63" s="281"/>
      <c r="F63" s="281"/>
      <c r="G63" s="281"/>
      <c r="H63" s="281"/>
      <c r="I63" s="281"/>
      <c r="J63" s="281"/>
      <c r="K63" s="281"/>
      <c r="L63" s="281"/>
      <c r="M63" s="281"/>
      <c r="N63" s="281"/>
      <c r="O63" s="281"/>
      <c r="P63" s="281"/>
      <c r="Q63" s="281"/>
      <c r="R63" s="281"/>
      <c r="S63" s="281"/>
      <c r="T63" s="281"/>
      <c r="U63" s="281"/>
      <c r="V63" s="281"/>
      <c r="W63" s="281"/>
      <c r="X63" s="281"/>
      <c r="Y63" s="281"/>
      <c r="Z63" s="281"/>
      <c r="AA63" s="281"/>
      <c r="AB63" s="281"/>
      <c r="AC63" s="281"/>
      <c r="AD63" s="281"/>
      <c r="AE63" s="281"/>
      <c r="AF63" s="281"/>
      <c r="AG63" s="281"/>
      <c r="AH63" s="281"/>
      <c r="AI63" s="281"/>
      <c r="AJ63" s="281"/>
      <c r="AK63" s="281"/>
      <c r="AL63" s="281"/>
      <c r="AM63" s="281"/>
      <c r="AN63" s="281"/>
      <c r="AO63" s="281"/>
      <c r="AP63" s="281"/>
      <c r="AQ63" s="281"/>
      <c r="AR63" s="281"/>
      <c r="AS63" s="281"/>
      <c r="AT63" s="281"/>
      <c r="AU63" s="211">
        <v>2400</v>
      </c>
      <c r="AV63" s="211"/>
      <c r="AW63" s="211"/>
      <c r="AX63" s="211"/>
      <c r="AY63" s="44" t="str">
        <f>IF('Для розрахунку'!AZ63&lt;0,"("," ")</f>
        <v> </v>
      </c>
      <c r="AZ63" s="206" t="str">
        <f>IF('Для розрахунку'!AZ63:BF63&lt;&gt;0,ABS('Для розрахунку'!AZ63:BF63),"-")</f>
        <v>-</v>
      </c>
      <c r="BA63" s="206"/>
      <c r="BB63" s="206"/>
      <c r="BC63" s="206"/>
      <c r="BD63" s="206"/>
      <c r="BE63" s="206"/>
      <c r="BF63" s="206"/>
      <c r="BG63" s="45" t="str">
        <f>IF('Для розрахунку'!AZ63&lt;0,")"," ")</f>
        <v> </v>
      </c>
      <c r="BH63" s="44" t="str">
        <f>IF('Для розрахунку'!BI63&lt;0,"("," ")</f>
        <v> </v>
      </c>
      <c r="BI63" s="206" t="str">
        <f>IF('Для розрахунку'!BI63:BQ63&lt;&gt;0,ABS('Для розрахунку'!BI63:BQ63),"-")</f>
        <v>-</v>
      </c>
      <c r="BJ63" s="206"/>
      <c r="BK63" s="206"/>
      <c r="BL63" s="206"/>
      <c r="BM63" s="206"/>
      <c r="BN63" s="206"/>
      <c r="BO63" s="206"/>
      <c r="BP63" s="206"/>
      <c r="BQ63" s="206"/>
      <c r="BR63" s="45" t="str">
        <f>IF('Для розрахунку'!BI63&lt;0,")"," ")</f>
        <v> </v>
      </c>
      <c r="BS63" s="28"/>
    </row>
    <row r="64" spans="1:71" ht="13.5" customHeight="1">
      <c r="A64" s="28"/>
      <c r="B64" s="28"/>
      <c r="C64" s="281" t="s">
        <v>36</v>
      </c>
      <c r="D64" s="281"/>
      <c r="E64" s="281"/>
      <c r="F64" s="281"/>
      <c r="G64" s="281"/>
      <c r="H64" s="281"/>
      <c r="I64" s="281"/>
      <c r="J64" s="281"/>
      <c r="K64" s="281"/>
      <c r="L64" s="281"/>
      <c r="M64" s="281"/>
      <c r="N64" s="281"/>
      <c r="O64" s="281"/>
      <c r="P64" s="281"/>
      <c r="Q64" s="281"/>
      <c r="R64" s="281"/>
      <c r="S64" s="281"/>
      <c r="T64" s="281"/>
      <c r="U64" s="281"/>
      <c r="V64" s="281"/>
      <c r="W64" s="281"/>
      <c r="X64" s="281"/>
      <c r="Y64" s="281"/>
      <c r="Z64" s="281"/>
      <c r="AA64" s="281"/>
      <c r="AB64" s="281"/>
      <c r="AC64" s="281"/>
      <c r="AD64" s="281"/>
      <c r="AE64" s="281"/>
      <c r="AF64" s="281"/>
      <c r="AG64" s="281"/>
      <c r="AH64" s="281"/>
      <c r="AI64" s="281"/>
      <c r="AJ64" s="281"/>
      <c r="AK64" s="281"/>
      <c r="AL64" s="281"/>
      <c r="AM64" s="281"/>
      <c r="AN64" s="281"/>
      <c r="AO64" s="281"/>
      <c r="AP64" s="281"/>
      <c r="AQ64" s="281"/>
      <c r="AR64" s="281"/>
      <c r="AS64" s="281"/>
      <c r="AT64" s="281"/>
      <c r="AU64" s="211">
        <v>2405</v>
      </c>
      <c r="AV64" s="211"/>
      <c r="AW64" s="211"/>
      <c r="AX64" s="211"/>
      <c r="AY64" s="44" t="str">
        <f>IF('Для розрахунку'!AZ64&lt;0,"("," ")</f>
        <v> </v>
      </c>
      <c r="AZ64" s="206" t="str">
        <f>IF('Для розрахунку'!AZ64:BF64&lt;&gt;0,ABS('Для розрахунку'!AZ64:BF64),"-")</f>
        <v>-</v>
      </c>
      <c r="BA64" s="206"/>
      <c r="BB64" s="206"/>
      <c r="BC64" s="206"/>
      <c r="BD64" s="206"/>
      <c r="BE64" s="206"/>
      <c r="BF64" s="206"/>
      <c r="BG64" s="45" t="str">
        <f>IF('Для розрахунку'!AZ64&lt;0,")"," ")</f>
        <v> </v>
      </c>
      <c r="BH64" s="44" t="str">
        <f>IF('Для розрахунку'!BI64&lt;0,"("," ")</f>
        <v> </v>
      </c>
      <c r="BI64" s="206" t="str">
        <f>IF('Для розрахунку'!BI64:BQ64&lt;&gt;0,ABS('Для розрахунку'!BI64:BQ64),"-")</f>
        <v>-</v>
      </c>
      <c r="BJ64" s="206"/>
      <c r="BK64" s="206"/>
      <c r="BL64" s="206"/>
      <c r="BM64" s="206"/>
      <c r="BN64" s="206"/>
      <c r="BO64" s="206"/>
      <c r="BP64" s="206"/>
      <c r="BQ64" s="206"/>
      <c r="BR64" s="45" t="str">
        <f>IF('Для розрахунку'!BI64&lt;0,")"," ")</f>
        <v> </v>
      </c>
      <c r="BS64" s="28"/>
    </row>
    <row r="65" spans="1:71" ht="13.5" customHeight="1">
      <c r="A65" s="28"/>
      <c r="B65" s="28"/>
      <c r="C65" s="281" t="s">
        <v>37</v>
      </c>
      <c r="D65" s="281"/>
      <c r="E65" s="281"/>
      <c r="F65" s="281"/>
      <c r="G65" s="281"/>
      <c r="H65" s="281"/>
      <c r="I65" s="281"/>
      <c r="J65" s="281"/>
      <c r="K65" s="281"/>
      <c r="L65" s="281"/>
      <c r="M65" s="281"/>
      <c r="N65" s="281"/>
      <c r="O65" s="281"/>
      <c r="P65" s="281"/>
      <c r="Q65" s="281"/>
      <c r="R65" s="281"/>
      <c r="S65" s="281"/>
      <c r="T65" s="281"/>
      <c r="U65" s="281"/>
      <c r="V65" s="281"/>
      <c r="W65" s="281"/>
      <c r="X65" s="281"/>
      <c r="Y65" s="281"/>
      <c r="Z65" s="281"/>
      <c r="AA65" s="281"/>
      <c r="AB65" s="281"/>
      <c r="AC65" s="281"/>
      <c r="AD65" s="281"/>
      <c r="AE65" s="281"/>
      <c r="AF65" s="281"/>
      <c r="AG65" s="281"/>
      <c r="AH65" s="281"/>
      <c r="AI65" s="281"/>
      <c r="AJ65" s="281"/>
      <c r="AK65" s="281"/>
      <c r="AL65" s="281"/>
      <c r="AM65" s="281"/>
      <c r="AN65" s="281"/>
      <c r="AO65" s="281"/>
      <c r="AP65" s="281"/>
      <c r="AQ65" s="281"/>
      <c r="AR65" s="281"/>
      <c r="AS65" s="281"/>
      <c r="AT65" s="281"/>
      <c r="AU65" s="226">
        <v>2410</v>
      </c>
      <c r="AV65" s="226"/>
      <c r="AW65" s="226"/>
      <c r="AX65" s="226"/>
      <c r="AY65" s="44" t="str">
        <f>IF('Для розрахунку'!AZ65&lt;0,"("," ")</f>
        <v> </v>
      </c>
      <c r="AZ65" s="206" t="str">
        <f>IF('Для розрахунку'!AZ65:BF65&lt;&gt;0,ABS('Для розрахунку'!AZ65:BF65),"-")</f>
        <v>-</v>
      </c>
      <c r="BA65" s="206"/>
      <c r="BB65" s="206"/>
      <c r="BC65" s="206"/>
      <c r="BD65" s="206"/>
      <c r="BE65" s="206"/>
      <c r="BF65" s="206"/>
      <c r="BG65" s="45" t="str">
        <f>IF('Для розрахунку'!AZ65&lt;0,")"," ")</f>
        <v> </v>
      </c>
      <c r="BH65" s="44" t="str">
        <f>IF('Для розрахунку'!BI65&lt;0,"("," ")</f>
        <v> </v>
      </c>
      <c r="BI65" s="206" t="str">
        <f>IF('Для розрахунку'!BI65:BQ65&lt;&gt;0,ABS('Для розрахунку'!BI65:BQ65),"-")</f>
        <v>-</v>
      </c>
      <c r="BJ65" s="206"/>
      <c r="BK65" s="206"/>
      <c r="BL65" s="206"/>
      <c r="BM65" s="206"/>
      <c r="BN65" s="206"/>
      <c r="BO65" s="206"/>
      <c r="BP65" s="206"/>
      <c r="BQ65" s="206"/>
      <c r="BR65" s="45" t="str">
        <f>IF('Для розрахунку'!BI65&lt;0,")"," ")</f>
        <v> </v>
      </c>
      <c r="BS65" s="28"/>
    </row>
    <row r="66" spans="1:71" ht="13.5" customHeight="1">
      <c r="A66" s="28"/>
      <c r="B66" s="28"/>
      <c r="C66" s="281" t="s">
        <v>38</v>
      </c>
      <c r="D66" s="281"/>
      <c r="E66" s="281"/>
      <c r="F66" s="281"/>
      <c r="G66" s="281"/>
      <c r="H66" s="281"/>
      <c r="I66" s="281"/>
      <c r="J66" s="281"/>
      <c r="K66" s="281"/>
      <c r="L66" s="281"/>
      <c r="M66" s="281"/>
      <c r="N66" s="281"/>
      <c r="O66" s="281"/>
      <c r="P66" s="281"/>
      <c r="Q66" s="281"/>
      <c r="R66" s="281"/>
      <c r="S66" s="281"/>
      <c r="T66" s="281"/>
      <c r="U66" s="281"/>
      <c r="V66" s="281"/>
      <c r="W66" s="281"/>
      <c r="X66" s="281"/>
      <c r="Y66" s="281"/>
      <c r="Z66" s="281"/>
      <c r="AA66" s="281"/>
      <c r="AB66" s="281"/>
      <c r="AC66" s="281"/>
      <c r="AD66" s="281"/>
      <c r="AE66" s="281"/>
      <c r="AF66" s="281"/>
      <c r="AG66" s="281"/>
      <c r="AH66" s="281"/>
      <c r="AI66" s="281"/>
      <c r="AJ66" s="281"/>
      <c r="AK66" s="281"/>
      <c r="AL66" s="281"/>
      <c r="AM66" s="281"/>
      <c r="AN66" s="281"/>
      <c r="AO66" s="281"/>
      <c r="AP66" s="281"/>
      <c r="AQ66" s="281"/>
      <c r="AR66" s="281"/>
      <c r="AS66" s="281"/>
      <c r="AT66" s="281"/>
      <c r="AU66" s="211">
        <v>2415</v>
      </c>
      <c r="AV66" s="211"/>
      <c r="AW66" s="211"/>
      <c r="AX66" s="211"/>
      <c r="AY66" s="44" t="str">
        <f>IF('Для розрахунку'!AZ66&lt;0,"("," ")</f>
        <v> </v>
      </c>
      <c r="AZ66" s="206" t="str">
        <f>IF('Для розрахунку'!AZ66:BF66&lt;&gt;0,ABS('Для розрахунку'!AZ66:BF66),"-")</f>
        <v>-</v>
      </c>
      <c r="BA66" s="206"/>
      <c r="BB66" s="206"/>
      <c r="BC66" s="206"/>
      <c r="BD66" s="206"/>
      <c r="BE66" s="206"/>
      <c r="BF66" s="206"/>
      <c r="BG66" s="45" t="str">
        <f>IF('Для розрахунку'!AZ66&lt;0,")"," ")</f>
        <v> </v>
      </c>
      <c r="BH66" s="44" t="str">
        <f>IF('Для розрахунку'!BI66&lt;0,"("," ")</f>
        <v> </v>
      </c>
      <c r="BI66" s="206" t="str">
        <f>IF('Для розрахунку'!BI66:BQ66&lt;&gt;0,ABS('Для розрахунку'!BI66:BQ66),"-")</f>
        <v>-</v>
      </c>
      <c r="BJ66" s="206"/>
      <c r="BK66" s="206"/>
      <c r="BL66" s="206"/>
      <c r="BM66" s="206"/>
      <c r="BN66" s="206"/>
      <c r="BO66" s="206"/>
      <c r="BP66" s="206"/>
      <c r="BQ66" s="206"/>
      <c r="BR66" s="45" t="str">
        <f>IF('Для розрахунку'!BI66&lt;0,")"," ")</f>
        <v> </v>
      </c>
      <c r="BS66" s="28"/>
    </row>
    <row r="67" spans="1:71" ht="13.5" customHeight="1">
      <c r="A67" s="28"/>
      <c r="B67" s="28"/>
      <c r="C67" s="281" t="s">
        <v>39</v>
      </c>
      <c r="D67" s="281"/>
      <c r="E67" s="281"/>
      <c r="F67" s="281"/>
      <c r="G67" s="281"/>
      <c r="H67" s="281"/>
      <c r="I67" s="281"/>
      <c r="J67" s="281"/>
      <c r="K67" s="281"/>
      <c r="L67" s="281"/>
      <c r="M67" s="281"/>
      <c r="N67" s="281"/>
      <c r="O67" s="281"/>
      <c r="P67" s="281"/>
      <c r="Q67" s="281"/>
      <c r="R67" s="281"/>
      <c r="S67" s="281"/>
      <c r="T67" s="281"/>
      <c r="U67" s="281"/>
      <c r="V67" s="281"/>
      <c r="W67" s="281"/>
      <c r="X67" s="281"/>
      <c r="Y67" s="281"/>
      <c r="Z67" s="281"/>
      <c r="AA67" s="281"/>
      <c r="AB67" s="281"/>
      <c r="AC67" s="281"/>
      <c r="AD67" s="281"/>
      <c r="AE67" s="281"/>
      <c r="AF67" s="281"/>
      <c r="AG67" s="281"/>
      <c r="AH67" s="281"/>
      <c r="AI67" s="281"/>
      <c r="AJ67" s="281"/>
      <c r="AK67" s="281"/>
      <c r="AL67" s="281"/>
      <c r="AM67" s="281"/>
      <c r="AN67" s="281"/>
      <c r="AO67" s="281"/>
      <c r="AP67" s="281"/>
      <c r="AQ67" s="281"/>
      <c r="AR67" s="281"/>
      <c r="AS67" s="281"/>
      <c r="AT67" s="281"/>
      <c r="AU67" s="211">
        <v>2445</v>
      </c>
      <c r="AV67" s="211"/>
      <c r="AW67" s="211"/>
      <c r="AX67" s="211"/>
      <c r="AY67" s="44" t="str">
        <f>IF('Для розрахунку'!AZ67&lt;0,"("," ")</f>
        <v> </v>
      </c>
      <c r="AZ67" s="206" t="str">
        <f>IF('Для розрахунку'!AZ67:BF67&lt;&gt;0,ABS('Для розрахунку'!AZ67:BF67),"-")</f>
        <v>-</v>
      </c>
      <c r="BA67" s="206"/>
      <c r="BB67" s="206"/>
      <c r="BC67" s="206"/>
      <c r="BD67" s="206"/>
      <c r="BE67" s="206"/>
      <c r="BF67" s="206"/>
      <c r="BG67" s="45" t="str">
        <f>IF('Для розрахунку'!AZ67&lt;0,")"," ")</f>
        <v> </v>
      </c>
      <c r="BH67" s="44" t="str">
        <f>IF('Для розрахунку'!BI67&lt;0,"("," ")</f>
        <v> </v>
      </c>
      <c r="BI67" s="206" t="str">
        <f>IF('Для розрахунку'!BI67:BQ67&lt;&gt;0,ABS('Для розрахунку'!BI67:BQ67),"-")</f>
        <v>-</v>
      </c>
      <c r="BJ67" s="206"/>
      <c r="BK67" s="206"/>
      <c r="BL67" s="206"/>
      <c r="BM67" s="206"/>
      <c r="BN67" s="206"/>
      <c r="BO67" s="206"/>
      <c r="BP67" s="206"/>
      <c r="BQ67" s="206"/>
      <c r="BR67" s="45" t="str">
        <f>IF('Для розрахунку'!BI67&lt;0,")"," ")</f>
        <v> </v>
      </c>
      <c r="BS67" s="28"/>
    </row>
    <row r="68" spans="1:71" ht="13.5" customHeight="1">
      <c r="A68" s="28"/>
      <c r="B68" s="28"/>
      <c r="C68" s="282" t="s">
        <v>40</v>
      </c>
      <c r="D68" s="282"/>
      <c r="E68" s="282"/>
      <c r="F68" s="282"/>
      <c r="G68" s="282"/>
      <c r="H68" s="282"/>
      <c r="I68" s="282"/>
      <c r="J68" s="282"/>
      <c r="K68" s="282"/>
      <c r="L68" s="282"/>
      <c r="M68" s="282"/>
      <c r="N68" s="282"/>
      <c r="O68" s="282"/>
      <c r="P68" s="282"/>
      <c r="Q68" s="282"/>
      <c r="R68" s="282"/>
      <c r="S68" s="282"/>
      <c r="T68" s="282"/>
      <c r="U68" s="282"/>
      <c r="V68" s="282"/>
      <c r="W68" s="282"/>
      <c r="X68" s="282"/>
      <c r="Y68" s="282"/>
      <c r="Z68" s="282"/>
      <c r="AA68" s="282"/>
      <c r="AB68" s="282"/>
      <c r="AC68" s="282"/>
      <c r="AD68" s="282"/>
      <c r="AE68" s="282"/>
      <c r="AF68" s="282"/>
      <c r="AG68" s="282"/>
      <c r="AH68" s="282"/>
      <c r="AI68" s="282"/>
      <c r="AJ68" s="282"/>
      <c r="AK68" s="282"/>
      <c r="AL68" s="282"/>
      <c r="AM68" s="282"/>
      <c r="AN68" s="282"/>
      <c r="AO68" s="282"/>
      <c r="AP68" s="282"/>
      <c r="AQ68" s="282"/>
      <c r="AR68" s="282"/>
      <c r="AS68" s="282"/>
      <c r="AT68" s="282"/>
      <c r="AU68" s="283">
        <v>2450</v>
      </c>
      <c r="AV68" s="283"/>
      <c r="AW68" s="283"/>
      <c r="AX68" s="283"/>
      <c r="AY68" s="44" t="str">
        <f>IF('Для розрахунку'!AZ68&lt;0,"("," ")</f>
        <v> </v>
      </c>
      <c r="AZ68" s="206" t="str">
        <f>IF('Для розрахунку'!AZ68:BF68&lt;&gt;0,ABS('Для розрахунку'!AZ68:BF68),"-")</f>
        <v>-</v>
      </c>
      <c r="BA68" s="206"/>
      <c r="BB68" s="206"/>
      <c r="BC68" s="206"/>
      <c r="BD68" s="206"/>
      <c r="BE68" s="206"/>
      <c r="BF68" s="206"/>
      <c r="BG68" s="45" t="str">
        <f>IF('Для розрахунку'!AZ68&lt;0,")"," ")</f>
        <v> </v>
      </c>
      <c r="BH68" s="44" t="str">
        <f>IF('Для розрахунку'!BI68&lt;0,"("," ")</f>
        <v> </v>
      </c>
      <c r="BI68" s="206" t="str">
        <f>IF('Для розрахунку'!BI68:BQ68&lt;&gt;0,ABS('Для розрахунку'!BI68:BQ68),"-")</f>
        <v>-</v>
      </c>
      <c r="BJ68" s="206"/>
      <c r="BK68" s="206"/>
      <c r="BL68" s="206"/>
      <c r="BM68" s="206"/>
      <c r="BN68" s="206"/>
      <c r="BO68" s="206"/>
      <c r="BP68" s="206"/>
      <c r="BQ68" s="206"/>
      <c r="BR68" s="45" t="str">
        <f>IF('Для розрахунку'!BI68&lt;0,")"," ")</f>
        <v> </v>
      </c>
      <c r="BS68" s="28"/>
    </row>
    <row r="69" spans="1:71" ht="13.5" customHeight="1">
      <c r="A69" s="28"/>
      <c r="B69" s="28"/>
      <c r="C69" s="284" t="s">
        <v>41</v>
      </c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4"/>
      <c r="AJ69" s="284"/>
      <c r="AK69" s="284"/>
      <c r="AL69" s="284"/>
      <c r="AM69" s="284"/>
      <c r="AN69" s="284"/>
      <c r="AO69" s="284"/>
      <c r="AP69" s="284"/>
      <c r="AQ69" s="284"/>
      <c r="AR69" s="284"/>
      <c r="AS69" s="284"/>
      <c r="AT69" s="284"/>
      <c r="AU69" s="248">
        <v>2455</v>
      </c>
      <c r="AV69" s="248"/>
      <c r="AW69" s="248"/>
      <c r="AX69" s="248"/>
      <c r="AY69" s="44" t="str">
        <f>IF('Для розрахунку'!AZ69&lt;0,"("," ")</f>
        <v> </v>
      </c>
      <c r="AZ69" s="206" t="str">
        <f>IF('Для розрахунку'!AZ69:BF69&lt;&gt;0,ABS('Для розрахунку'!AZ69:BF69),"-")</f>
        <v>-</v>
      </c>
      <c r="BA69" s="206"/>
      <c r="BB69" s="206"/>
      <c r="BC69" s="206"/>
      <c r="BD69" s="206"/>
      <c r="BE69" s="206"/>
      <c r="BF69" s="206"/>
      <c r="BG69" s="45" t="str">
        <f>IF('Для розрахунку'!AZ69&lt;0,")"," ")</f>
        <v> </v>
      </c>
      <c r="BH69" s="44" t="str">
        <f>IF('Для розрахунку'!BI69&lt;0,"("," ")</f>
        <v> </v>
      </c>
      <c r="BI69" s="206" t="str">
        <f>IF('Для розрахунку'!BI69:BQ69&lt;&gt;0,ABS('Для розрахунку'!BI69:BQ69),"-")</f>
        <v>-</v>
      </c>
      <c r="BJ69" s="206"/>
      <c r="BK69" s="206"/>
      <c r="BL69" s="206"/>
      <c r="BM69" s="206"/>
      <c r="BN69" s="206"/>
      <c r="BO69" s="206"/>
      <c r="BP69" s="206"/>
      <c r="BQ69" s="206"/>
      <c r="BR69" s="45" t="str">
        <f>IF('Для розрахунку'!BI69&lt;0,")"," ")</f>
        <v> </v>
      </c>
      <c r="BS69" s="28"/>
    </row>
    <row r="70" spans="1:71" ht="13.5" customHeight="1">
      <c r="A70" s="28"/>
      <c r="B70" s="28"/>
      <c r="C70" s="285" t="s">
        <v>42</v>
      </c>
      <c r="D70" s="285"/>
      <c r="E70" s="285"/>
      <c r="F70" s="285"/>
      <c r="G70" s="285"/>
      <c r="H70" s="285"/>
      <c r="I70" s="285"/>
      <c r="J70" s="285"/>
      <c r="K70" s="285"/>
      <c r="L70" s="285"/>
      <c r="M70" s="285"/>
      <c r="N70" s="285"/>
      <c r="O70" s="285"/>
      <c r="P70" s="285"/>
      <c r="Q70" s="285"/>
      <c r="R70" s="285"/>
      <c r="S70" s="285"/>
      <c r="T70" s="285"/>
      <c r="U70" s="285"/>
      <c r="V70" s="285"/>
      <c r="W70" s="285"/>
      <c r="X70" s="285"/>
      <c r="Y70" s="285"/>
      <c r="Z70" s="285"/>
      <c r="AA70" s="285"/>
      <c r="AB70" s="285"/>
      <c r="AC70" s="285"/>
      <c r="AD70" s="285"/>
      <c r="AE70" s="285"/>
      <c r="AF70" s="285"/>
      <c r="AG70" s="285"/>
      <c r="AH70" s="285"/>
      <c r="AI70" s="285"/>
      <c r="AJ70" s="285"/>
      <c r="AK70" s="285"/>
      <c r="AL70" s="285"/>
      <c r="AM70" s="285"/>
      <c r="AN70" s="285"/>
      <c r="AO70" s="285"/>
      <c r="AP70" s="285"/>
      <c r="AQ70" s="285"/>
      <c r="AR70" s="285"/>
      <c r="AS70" s="285"/>
      <c r="AT70" s="285"/>
      <c r="AU70" s="286">
        <v>2460</v>
      </c>
      <c r="AV70" s="286"/>
      <c r="AW70" s="286"/>
      <c r="AX70" s="286"/>
      <c r="AY70" s="44" t="str">
        <f>IF('Для розрахунку'!AZ70&lt;0,"("," ")</f>
        <v> </v>
      </c>
      <c r="AZ70" s="206" t="str">
        <f>IF('Для розрахунку'!AZ70:BF70&lt;&gt;0,ABS('Для розрахунку'!AZ70:BF70),"-")</f>
        <v>-</v>
      </c>
      <c r="BA70" s="206"/>
      <c r="BB70" s="206"/>
      <c r="BC70" s="206"/>
      <c r="BD70" s="206"/>
      <c r="BE70" s="206"/>
      <c r="BF70" s="206"/>
      <c r="BG70" s="45" t="str">
        <f>IF('Для розрахунку'!AZ70&lt;0,")"," ")</f>
        <v> </v>
      </c>
      <c r="BH70" s="44" t="str">
        <f>IF('Для розрахунку'!BI70&lt;0,"("," ")</f>
        <v> </v>
      </c>
      <c r="BI70" s="206" t="str">
        <f>IF('Для розрахунку'!BI70:BQ70&lt;&gt;0,ABS('Для розрахунку'!BI70:BQ70),"-")</f>
        <v>-</v>
      </c>
      <c r="BJ70" s="206"/>
      <c r="BK70" s="206"/>
      <c r="BL70" s="206"/>
      <c r="BM70" s="206"/>
      <c r="BN70" s="206"/>
      <c r="BO70" s="206"/>
      <c r="BP70" s="206"/>
      <c r="BQ70" s="206"/>
      <c r="BR70" s="45" t="str">
        <f>IF('Для розрахунку'!BI70&lt;0,")"," ")</f>
        <v> </v>
      </c>
      <c r="BS70" s="28"/>
    </row>
    <row r="71" spans="1:71" ht="13.5" customHeight="1">
      <c r="A71" s="28"/>
      <c r="B71" s="28"/>
      <c r="C71" s="285" t="s">
        <v>43</v>
      </c>
      <c r="D71" s="285"/>
      <c r="E71" s="285"/>
      <c r="F71" s="285"/>
      <c r="G71" s="285"/>
      <c r="H71" s="285"/>
      <c r="I71" s="285"/>
      <c r="J71" s="285"/>
      <c r="K71" s="285"/>
      <c r="L71" s="285"/>
      <c r="M71" s="285"/>
      <c r="N71" s="285"/>
      <c r="O71" s="285"/>
      <c r="P71" s="285"/>
      <c r="Q71" s="285"/>
      <c r="R71" s="285"/>
      <c r="S71" s="285"/>
      <c r="T71" s="285"/>
      <c r="U71" s="285"/>
      <c r="V71" s="285"/>
      <c r="W71" s="285"/>
      <c r="X71" s="285"/>
      <c r="Y71" s="285"/>
      <c r="Z71" s="285"/>
      <c r="AA71" s="285"/>
      <c r="AB71" s="285"/>
      <c r="AC71" s="285"/>
      <c r="AD71" s="285"/>
      <c r="AE71" s="285"/>
      <c r="AF71" s="285"/>
      <c r="AG71" s="285"/>
      <c r="AH71" s="285"/>
      <c r="AI71" s="285"/>
      <c r="AJ71" s="285"/>
      <c r="AK71" s="285"/>
      <c r="AL71" s="285"/>
      <c r="AM71" s="285"/>
      <c r="AN71" s="285"/>
      <c r="AO71" s="285"/>
      <c r="AP71" s="285"/>
      <c r="AQ71" s="285"/>
      <c r="AR71" s="285"/>
      <c r="AS71" s="285"/>
      <c r="AT71" s="285"/>
      <c r="AU71" s="286">
        <v>2465</v>
      </c>
      <c r="AV71" s="286"/>
      <c r="AW71" s="286"/>
      <c r="AX71" s="286"/>
      <c r="AY71" s="44" t="str">
        <f>IF('Для розрахунку'!AZ71&lt;0,"("," ")</f>
        <v> </v>
      </c>
      <c r="AZ71" s="206">
        <f>IF('Для розрахунку'!AZ71:BF71&lt;&gt;0,ABS('Для розрахунку'!AZ71:BF71),"-")</f>
        <v>90</v>
      </c>
      <c r="BA71" s="206"/>
      <c r="BB71" s="206"/>
      <c r="BC71" s="206"/>
      <c r="BD71" s="206"/>
      <c r="BE71" s="206"/>
      <c r="BF71" s="206"/>
      <c r="BG71" s="45" t="str">
        <f>IF('Для розрахунку'!AZ71&lt;0,")"," ")</f>
        <v> </v>
      </c>
      <c r="BH71" s="44" t="str">
        <f>IF('Для розрахунку'!BI71&lt;0,"("," ")</f>
        <v>(</v>
      </c>
      <c r="BI71" s="206">
        <f>IF('Для розрахунку'!BI71:BQ71&lt;&gt;0,ABS('Для розрахунку'!BI71:BQ71),"-")</f>
        <v>155</v>
      </c>
      <c r="BJ71" s="206"/>
      <c r="BK71" s="206"/>
      <c r="BL71" s="206"/>
      <c r="BM71" s="206"/>
      <c r="BN71" s="206"/>
      <c r="BO71" s="206"/>
      <c r="BP71" s="206"/>
      <c r="BQ71" s="206"/>
      <c r="BR71" s="45" t="str">
        <f>IF('Для розрахунку'!BI71&lt;0,")"," ")</f>
        <v>)</v>
      </c>
      <c r="BS71" s="28"/>
    </row>
    <row r="72" spans="1:71" ht="12.75">
      <c r="A72" s="28"/>
      <c r="B72" s="28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28"/>
    </row>
    <row r="73" spans="1:71" ht="12.75">
      <c r="A73" s="28"/>
      <c r="B73" s="28"/>
      <c r="C73" s="287" t="s">
        <v>44</v>
      </c>
      <c r="D73" s="287"/>
      <c r="E73" s="287"/>
      <c r="F73" s="287"/>
      <c r="G73" s="287"/>
      <c r="H73" s="287"/>
      <c r="I73" s="287"/>
      <c r="J73" s="287"/>
      <c r="K73" s="287"/>
      <c r="L73" s="287"/>
      <c r="M73" s="287"/>
      <c r="N73" s="287"/>
      <c r="O73" s="287"/>
      <c r="P73" s="287"/>
      <c r="Q73" s="287"/>
      <c r="R73" s="287"/>
      <c r="S73" s="287"/>
      <c r="T73" s="287"/>
      <c r="U73" s="287"/>
      <c r="V73" s="287"/>
      <c r="W73" s="287"/>
      <c r="X73" s="287"/>
      <c r="Y73" s="287"/>
      <c r="Z73" s="287"/>
      <c r="AA73" s="287"/>
      <c r="AB73" s="287"/>
      <c r="AC73" s="287"/>
      <c r="AD73" s="287"/>
      <c r="AE73" s="287"/>
      <c r="AF73" s="287"/>
      <c r="AG73" s="287"/>
      <c r="AH73" s="287"/>
      <c r="AI73" s="287"/>
      <c r="AJ73" s="287"/>
      <c r="AK73" s="287"/>
      <c r="AL73" s="287"/>
      <c r="AM73" s="287"/>
      <c r="AN73" s="287"/>
      <c r="AO73" s="287"/>
      <c r="AP73" s="287"/>
      <c r="AQ73" s="287"/>
      <c r="AR73" s="287"/>
      <c r="AS73" s="287"/>
      <c r="AT73" s="287"/>
      <c r="AU73" s="287"/>
      <c r="AV73" s="287"/>
      <c r="AW73" s="287"/>
      <c r="AX73" s="287"/>
      <c r="AY73" s="287"/>
      <c r="AZ73" s="287"/>
      <c r="BA73" s="287"/>
      <c r="BB73" s="287"/>
      <c r="BC73" s="287"/>
      <c r="BD73" s="287"/>
      <c r="BE73" s="287"/>
      <c r="BF73" s="287"/>
      <c r="BG73" s="287"/>
      <c r="BH73" s="287"/>
      <c r="BI73" s="287"/>
      <c r="BJ73" s="287"/>
      <c r="BK73" s="287"/>
      <c r="BL73" s="287"/>
      <c r="BM73" s="287"/>
      <c r="BN73" s="287"/>
      <c r="BO73" s="287"/>
      <c r="BP73" s="287"/>
      <c r="BQ73" s="287"/>
      <c r="BR73" s="287"/>
      <c r="BS73" s="28"/>
    </row>
    <row r="74" spans="1:71" ht="12.75">
      <c r="A74" s="28"/>
      <c r="B74" s="28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28"/>
    </row>
    <row r="75" spans="1:71" ht="51.75" customHeight="1">
      <c r="A75" s="28"/>
      <c r="B75" s="28"/>
      <c r="C75" s="288" t="s">
        <v>45</v>
      </c>
      <c r="D75" s="288"/>
      <c r="E75" s="288"/>
      <c r="F75" s="288"/>
      <c r="G75" s="288"/>
      <c r="H75" s="288"/>
      <c r="I75" s="288"/>
      <c r="J75" s="288"/>
      <c r="K75" s="288"/>
      <c r="L75" s="288"/>
      <c r="M75" s="288"/>
      <c r="N75" s="288"/>
      <c r="O75" s="288"/>
      <c r="P75" s="288"/>
      <c r="Q75" s="288"/>
      <c r="R75" s="288"/>
      <c r="S75" s="288"/>
      <c r="T75" s="288"/>
      <c r="U75" s="288"/>
      <c r="V75" s="288"/>
      <c r="W75" s="288"/>
      <c r="X75" s="288"/>
      <c r="Y75" s="288"/>
      <c r="Z75" s="288"/>
      <c r="AA75" s="288"/>
      <c r="AB75" s="288"/>
      <c r="AC75" s="288"/>
      <c r="AD75" s="288"/>
      <c r="AE75" s="288"/>
      <c r="AF75" s="288"/>
      <c r="AG75" s="288"/>
      <c r="AH75" s="288"/>
      <c r="AI75" s="288"/>
      <c r="AJ75" s="288"/>
      <c r="AK75" s="288"/>
      <c r="AL75" s="288"/>
      <c r="AM75" s="288"/>
      <c r="AN75" s="288"/>
      <c r="AO75" s="288"/>
      <c r="AP75" s="288"/>
      <c r="AQ75" s="288"/>
      <c r="AR75" s="288"/>
      <c r="AS75" s="288"/>
      <c r="AT75" s="288"/>
      <c r="AU75" s="288" t="s">
        <v>11</v>
      </c>
      <c r="AV75" s="288"/>
      <c r="AW75" s="288"/>
      <c r="AX75" s="288"/>
      <c r="AY75" s="288" t="s">
        <v>12</v>
      </c>
      <c r="AZ75" s="288"/>
      <c r="BA75" s="288"/>
      <c r="BB75" s="288"/>
      <c r="BC75" s="288"/>
      <c r="BD75" s="288"/>
      <c r="BE75" s="288"/>
      <c r="BF75" s="288"/>
      <c r="BG75" s="288"/>
      <c r="BH75" s="288" t="s">
        <v>13</v>
      </c>
      <c r="BI75" s="288"/>
      <c r="BJ75" s="288"/>
      <c r="BK75" s="288"/>
      <c r="BL75" s="288"/>
      <c r="BM75" s="288"/>
      <c r="BN75" s="288"/>
      <c r="BO75" s="288"/>
      <c r="BP75" s="288"/>
      <c r="BQ75" s="288"/>
      <c r="BR75" s="288"/>
      <c r="BS75" s="28"/>
    </row>
    <row r="76" spans="1:71" ht="13.5" customHeight="1">
      <c r="A76" s="28"/>
      <c r="B76" s="28"/>
      <c r="C76" s="288">
        <v>1</v>
      </c>
      <c r="D76" s="288"/>
      <c r="E76" s="288"/>
      <c r="F76" s="288"/>
      <c r="G76" s="288"/>
      <c r="H76" s="288"/>
      <c r="I76" s="288"/>
      <c r="J76" s="288"/>
      <c r="K76" s="288"/>
      <c r="L76" s="288"/>
      <c r="M76" s="288"/>
      <c r="N76" s="288"/>
      <c r="O76" s="288"/>
      <c r="P76" s="288"/>
      <c r="Q76" s="288"/>
      <c r="R76" s="288"/>
      <c r="S76" s="288"/>
      <c r="T76" s="288"/>
      <c r="U76" s="288"/>
      <c r="V76" s="288"/>
      <c r="W76" s="288"/>
      <c r="X76" s="288"/>
      <c r="Y76" s="288"/>
      <c r="Z76" s="288"/>
      <c r="AA76" s="288"/>
      <c r="AB76" s="288"/>
      <c r="AC76" s="288"/>
      <c r="AD76" s="288"/>
      <c r="AE76" s="288"/>
      <c r="AF76" s="288"/>
      <c r="AG76" s="288"/>
      <c r="AH76" s="288"/>
      <c r="AI76" s="288"/>
      <c r="AJ76" s="288"/>
      <c r="AK76" s="288"/>
      <c r="AL76" s="288"/>
      <c r="AM76" s="288"/>
      <c r="AN76" s="288"/>
      <c r="AO76" s="288"/>
      <c r="AP76" s="288"/>
      <c r="AQ76" s="288"/>
      <c r="AR76" s="288"/>
      <c r="AS76" s="288"/>
      <c r="AT76" s="288"/>
      <c r="AU76" s="288">
        <v>2</v>
      </c>
      <c r="AV76" s="288"/>
      <c r="AW76" s="288"/>
      <c r="AX76" s="288"/>
      <c r="AY76" s="211">
        <v>3</v>
      </c>
      <c r="AZ76" s="211"/>
      <c r="BA76" s="211"/>
      <c r="BB76" s="211"/>
      <c r="BC76" s="211"/>
      <c r="BD76" s="211"/>
      <c r="BE76" s="211"/>
      <c r="BF76" s="211"/>
      <c r="BG76" s="211"/>
      <c r="BH76" s="288">
        <v>4</v>
      </c>
      <c r="BI76" s="288"/>
      <c r="BJ76" s="288"/>
      <c r="BK76" s="288"/>
      <c r="BL76" s="288"/>
      <c r="BM76" s="288"/>
      <c r="BN76" s="288"/>
      <c r="BO76" s="288"/>
      <c r="BP76" s="288"/>
      <c r="BQ76" s="288"/>
      <c r="BR76" s="288"/>
      <c r="BS76" s="28"/>
    </row>
    <row r="77" spans="1:71" ht="13.5" customHeight="1">
      <c r="A77" s="28"/>
      <c r="B77" s="28"/>
      <c r="C77" s="284" t="s">
        <v>46</v>
      </c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4"/>
      <c r="AJ77" s="284"/>
      <c r="AK77" s="284"/>
      <c r="AL77" s="284"/>
      <c r="AM77" s="284"/>
      <c r="AN77" s="284"/>
      <c r="AO77" s="284"/>
      <c r="AP77" s="284"/>
      <c r="AQ77" s="284"/>
      <c r="AR77" s="284"/>
      <c r="AS77" s="284"/>
      <c r="AT77" s="284"/>
      <c r="AU77" s="288">
        <v>2500</v>
      </c>
      <c r="AV77" s="288"/>
      <c r="AW77" s="288"/>
      <c r="AX77" s="288"/>
      <c r="AY77" s="211">
        <f>IF('Для розрахунку'!AY77:BG77&gt;0,'Для розрахунку'!AY77:BG77,"-")</f>
        <v>15</v>
      </c>
      <c r="AZ77" s="211"/>
      <c r="BA77" s="211"/>
      <c r="BB77" s="211"/>
      <c r="BC77" s="211"/>
      <c r="BD77" s="211"/>
      <c r="BE77" s="211"/>
      <c r="BF77" s="211"/>
      <c r="BG77" s="211"/>
      <c r="BH77" s="248">
        <f>IF('Для розрахунку'!BH77:BR77&gt;0,'Для розрахунку'!BH77:BR77,"-")</f>
        <v>14</v>
      </c>
      <c r="BI77" s="248"/>
      <c r="BJ77" s="248"/>
      <c r="BK77" s="248"/>
      <c r="BL77" s="248"/>
      <c r="BM77" s="248"/>
      <c r="BN77" s="248"/>
      <c r="BO77" s="248"/>
      <c r="BP77" s="248"/>
      <c r="BQ77" s="248"/>
      <c r="BR77" s="248"/>
      <c r="BS77" s="28"/>
    </row>
    <row r="78" spans="1:71" ht="13.5" customHeight="1">
      <c r="A78" s="28"/>
      <c r="B78" s="28"/>
      <c r="C78" s="284" t="s">
        <v>47</v>
      </c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4"/>
      <c r="AJ78" s="284"/>
      <c r="AK78" s="284"/>
      <c r="AL78" s="284"/>
      <c r="AM78" s="284"/>
      <c r="AN78" s="284"/>
      <c r="AO78" s="284"/>
      <c r="AP78" s="284"/>
      <c r="AQ78" s="284"/>
      <c r="AR78" s="284"/>
      <c r="AS78" s="284"/>
      <c r="AT78" s="284"/>
      <c r="AU78" s="288">
        <v>2505</v>
      </c>
      <c r="AV78" s="288"/>
      <c r="AW78" s="288"/>
      <c r="AX78" s="288"/>
      <c r="AY78" s="211">
        <f>IF('Для розрахунку'!AY78:BG78&gt;0,'Для розрахунку'!AY78:BG78,"-")</f>
        <v>540</v>
      </c>
      <c r="AZ78" s="211"/>
      <c r="BA78" s="211"/>
      <c r="BB78" s="211"/>
      <c r="BC78" s="211"/>
      <c r="BD78" s="211"/>
      <c r="BE78" s="211"/>
      <c r="BF78" s="211"/>
      <c r="BG78" s="211"/>
      <c r="BH78" s="248">
        <f>IF('Для розрахунку'!BH78:BR78&gt;0,'Для розрахунку'!BH78:BR78,"-")</f>
        <v>897</v>
      </c>
      <c r="BI78" s="248"/>
      <c r="BJ78" s="248"/>
      <c r="BK78" s="248"/>
      <c r="BL78" s="248"/>
      <c r="BM78" s="248"/>
      <c r="BN78" s="248"/>
      <c r="BO78" s="248"/>
      <c r="BP78" s="248"/>
      <c r="BQ78" s="248"/>
      <c r="BR78" s="248"/>
      <c r="BS78" s="28"/>
    </row>
    <row r="79" spans="1:71" ht="13.5" customHeight="1">
      <c r="A79" s="28"/>
      <c r="B79" s="28"/>
      <c r="C79" s="284" t="s">
        <v>48</v>
      </c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4"/>
      <c r="AJ79" s="284"/>
      <c r="AK79" s="284"/>
      <c r="AL79" s="284"/>
      <c r="AM79" s="284"/>
      <c r="AN79" s="284"/>
      <c r="AO79" s="284"/>
      <c r="AP79" s="284"/>
      <c r="AQ79" s="284"/>
      <c r="AR79" s="284"/>
      <c r="AS79" s="284"/>
      <c r="AT79" s="284"/>
      <c r="AU79" s="288">
        <v>2510</v>
      </c>
      <c r="AV79" s="288"/>
      <c r="AW79" s="288"/>
      <c r="AX79" s="288"/>
      <c r="AY79" s="211">
        <f>IF('Для розрахунку'!AY79:BG79&gt;0,'Для розрахунку'!AY79:BG79,"-")</f>
        <v>116</v>
      </c>
      <c r="AZ79" s="211"/>
      <c r="BA79" s="211"/>
      <c r="BB79" s="211"/>
      <c r="BC79" s="211"/>
      <c r="BD79" s="211"/>
      <c r="BE79" s="211"/>
      <c r="BF79" s="211"/>
      <c r="BG79" s="211"/>
      <c r="BH79" s="248">
        <f>IF('Для розрахунку'!BH79:BR79&gt;0,'Для розрахунку'!BH79:BR79,"-")</f>
        <v>173</v>
      </c>
      <c r="BI79" s="248"/>
      <c r="BJ79" s="248"/>
      <c r="BK79" s="248"/>
      <c r="BL79" s="248"/>
      <c r="BM79" s="248"/>
      <c r="BN79" s="248"/>
      <c r="BO79" s="248"/>
      <c r="BP79" s="248"/>
      <c r="BQ79" s="248"/>
      <c r="BR79" s="248"/>
      <c r="BS79" s="28"/>
    </row>
    <row r="80" spans="1:71" ht="13.5" customHeight="1">
      <c r="A80" s="28"/>
      <c r="B80" s="28"/>
      <c r="C80" s="284" t="s">
        <v>49</v>
      </c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4"/>
      <c r="AJ80" s="284"/>
      <c r="AK80" s="284"/>
      <c r="AL80" s="284"/>
      <c r="AM80" s="284"/>
      <c r="AN80" s="284"/>
      <c r="AO80" s="284"/>
      <c r="AP80" s="284"/>
      <c r="AQ80" s="284"/>
      <c r="AR80" s="284"/>
      <c r="AS80" s="284"/>
      <c r="AT80" s="284"/>
      <c r="AU80" s="288">
        <v>2515</v>
      </c>
      <c r="AV80" s="288"/>
      <c r="AW80" s="288"/>
      <c r="AX80" s="288"/>
      <c r="AY80" s="211">
        <f>IF('Для розрахунку'!AY80:BG80&gt;0,'Для розрахунку'!AY80:BG80,"-")</f>
        <v>36</v>
      </c>
      <c r="AZ80" s="211"/>
      <c r="BA80" s="211"/>
      <c r="BB80" s="211"/>
      <c r="BC80" s="211"/>
      <c r="BD80" s="211"/>
      <c r="BE80" s="211"/>
      <c r="BF80" s="211"/>
      <c r="BG80" s="211"/>
      <c r="BH80" s="248">
        <f>IF('Для розрахунку'!BH80:BR80&gt;0,'Для розрахунку'!BH80:BR80,"-")</f>
        <v>70</v>
      </c>
      <c r="BI80" s="248"/>
      <c r="BJ80" s="248"/>
      <c r="BK80" s="248"/>
      <c r="BL80" s="248"/>
      <c r="BM80" s="248"/>
      <c r="BN80" s="248"/>
      <c r="BO80" s="248"/>
      <c r="BP80" s="248"/>
      <c r="BQ80" s="248"/>
      <c r="BR80" s="248"/>
      <c r="BS80" s="28"/>
    </row>
    <row r="81" spans="1:71" ht="13.5" customHeight="1">
      <c r="A81" s="28"/>
      <c r="B81" s="28"/>
      <c r="C81" s="284" t="s">
        <v>22</v>
      </c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4"/>
      <c r="AJ81" s="284"/>
      <c r="AK81" s="284"/>
      <c r="AL81" s="284"/>
      <c r="AM81" s="284"/>
      <c r="AN81" s="284"/>
      <c r="AO81" s="284"/>
      <c r="AP81" s="284"/>
      <c r="AQ81" s="284"/>
      <c r="AR81" s="284"/>
      <c r="AS81" s="284"/>
      <c r="AT81" s="284"/>
      <c r="AU81" s="288">
        <v>2520</v>
      </c>
      <c r="AV81" s="288"/>
      <c r="AW81" s="288"/>
      <c r="AX81" s="288"/>
      <c r="AY81" s="211">
        <f>IF('Для розрахунку'!AY81:BG81&gt;0,'Для розрахунку'!AY81:BG81,"-")</f>
        <v>1844</v>
      </c>
      <c r="AZ81" s="211"/>
      <c r="BA81" s="211"/>
      <c r="BB81" s="211"/>
      <c r="BC81" s="211"/>
      <c r="BD81" s="211"/>
      <c r="BE81" s="211"/>
      <c r="BF81" s="211"/>
      <c r="BG81" s="211"/>
      <c r="BH81" s="248">
        <f>IF('Для розрахунку'!BH81:BR81&gt;0,'Для розрахунку'!BH81:BR81,"-")</f>
        <v>2374</v>
      </c>
      <c r="BI81" s="248"/>
      <c r="BJ81" s="248"/>
      <c r="BK81" s="248"/>
      <c r="BL81" s="248"/>
      <c r="BM81" s="248"/>
      <c r="BN81" s="248"/>
      <c r="BO81" s="248"/>
      <c r="BP81" s="248"/>
      <c r="BQ81" s="248"/>
      <c r="BR81" s="248"/>
      <c r="BS81" s="28"/>
    </row>
    <row r="82" spans="1:71" ht="13.5" customHeight="1">
      <c r="A82" s="28"/>
      <c r="B82" s="28"/>
      <c r="C82" s="285" t="s">
        <v>50</v>
      </c>
      <c r="D82" s="285"/>
      <c r="E82" s="285"/>
      <c r="F82" s="285"/>
      <c r="G82" s="285"/>
      <c r="H82" s="285"/>
      <c r="I82" s="285"/>
      <c r="J82" s="285"/>
      <c r="K82" s="285"/>
      <c r="L82" s="285"/>
      <c r="M82" s="285"/>
      <c r="N82" s="285"/>
      <c r="O82" s="285"/>
      <c r="P82" s="285"/>
      <c r="Q82" s="285"/>
      <c r="R82" s="285"/>
      <c r="S82" s="285"/>
      <c r="T82" s="285"/>
      <c r="U82" s="285"/>
      <c r="V82" s="285"/>
      <c r="W82" s="285"/>
      <c r="X82" s="285"/>
      <c r="Y82" s="285"/>
      <c r="Z82" s="285"/>
      <c r="AA82" s="285"/>
      <c r="AB82" s="285"/>
      <c r="AC82" s="285"/>
      <c r="AD82" s="285"/>
      <c r="AE82" s="285"/>
      <c r="AF82" s="285"/>
      <c r="AG82" s="285"/>
      <c r="AH82" s="285"/>
      <c r="AI82" s="285"/>
      <c r="AJ82" s="285"/>
      <c r="AK82" s="285"/>
      <c r="AL82" s="285"/>
      <c r="AM82" s="285"/>
      <c r="AN82" s="285"/>
      <c r="AO82" s="285"/>
      <c r="AP82" s="285"/>
      <c r="AQ82" s="285"/>
      <c r="AR82" s="285"/>
      <c r="AS82" s="285"/>
      <c r="AT82" s="285"/>
      <c r="AU82" s="291">
        <v>2550</v>
      </c>
      <c r="AV82" s="291"/>
      <c r="AW82" s="291"/>
      <c r="AX82" s="291"/>
      <c r="AY82" s="211">
        <f>IF('Для розрахунку'!AY82:BG82&gt;0,'Для розрахунку'!AY82:BG82,"-")</f>
        <v>2551</v>
      </c>
      <c r="AZ82" s="211"/>
      <c r="BA82" s="211"/>
      <c r="BB82" s="211"/>
      <c r="BC82" s="211"/>
      <c r="BD82" s="211"/>
      <c r="BE82" s="211"/>
      <c r="BF82" s="211"/>
      <c r="BG82" s="211"/>
      <c r="BH82" s="248">
        <f>IF('Для розрахунку'!BH82:BR82&gt;0,'Для розрахунку'!BH82:BR82,"-")</f>
        <v>3528</v>
      </c>
      <c r="BI82" s="248"/>
      <c r="BJ82" s="248"/>
      <c r="BK82" s="248"/>
      <c r="BL82" s="248"/>
      <c r="BM82" s="248"/>
      <c r="BN82" s="248"/>
      <c r="BO82" s="248"/>
      <c r="BP82" s="248"/>
      <c r="BQ82" s="248"/>
      <c r="BR82" s="248"/>
      <c r="BS82" s="28"/>
    </row>
    <row r="83" spans="1:71" ht="12.75">
      <c r="A83" s="28"/>
      <c r="B83" s="28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6"/>
      <c r="BJ83" s="46"/>
      <c r="BK83" s="46"/>
      <c r="BL83" s="46"/>
      <c r="BM83" s="46"/>
      <c r="BN83" s="46"/>
      <c r="BO83" s="46"/>
      <c r="BP83" s="46"/>
      <c r="BQ83" s="46"/>
      <c r="BR83" s="46"/>
      <c r="BS83" s="28"/>
    </row>
    <row r="84" spans="1:71" ht="12.75">
      <c r="A84" s="28"/>
      <c r="B84" s="28"/>
      <c r="C84" s="225" t="s">
        <v>51</v>
      </c>
      <c r="D84" s="225"/>
      <c r="E84" s="225"/>
      <c r="F84" s="225"/>
      <c r="G84" s="225"/>
      <c r="H84" s="225"/>
      <c r="I84" s="225"/>
      <c r="J84" s="225"/>
      <c r="K84" s="225"/>
      <c r="L84" s="225"/>
      <c r="M84" s="225"/>
      <c r="N84" s="225"/>
      <c r="O84" s="225"/>
      <c r="P84" s="225"/>
      <c r="Q84" s="225"/>
      <c r="R84" s="225"/>
      <c r="S84" s="225"/>
      <c r="T84" s="225"/>
      <c r="U84" s="225"/>
      <c r="V84" s="225"/>
      <c r="W84" s="225"/>
      <c r="X84" s="225"/>
      <c r="Y84" s="225"/>
      <c r="Z84" s="225"/>
      <c r="AA84" s="225"/>
      <c r="AB84" s="225"/>
      <c r="AC84" s="225"/>
      <c r="AD84" s="225"/>
      <c r="AE84" s="225"/>
      <c r="AF84" s="225"/>
      <c r="AG84" s="225"/>
      <c r="AH84" s="225"/>
      <c r="AI84" s="225"/>
      <c r="AJ84" s="225"/>
      <c r="AK84" s="225"/>
      <c r="AL84" s="225"/>
      <c r="AM84" s="225"/>
      <c r="AN84" s="225"/>
      <c r="AO84" s="225"/>
      <c r="AP84" s="225"/>
      <c r="AQ84" s="225"/>
      <c r="AR84" s="225"/>
      <c r="AS84" s="225"/>
      <c r="AT84" s="225"/>
      <c r="AU84" s="225"/>
      <c r="AV84" s="225"/>
      <c r="AW84" s="225"/>
      <c r="AX84" s="225"/>
      <c r="AY84" s="225"/>
      <c r="AZ84" s="225"/>
      <c r="BA84" s="225"/>
      <c r="BB84" s="225"/>
      <c r="BC84" s="225"/>
      <c r="BD84" s="225"/>
      <c r="BE84" s="225"/>
      <c r="BF84" s="225"/>
      <c r="BG84" s="225"/>
      <c r="BH84" s="225"/>
      <c r="BI84" s="225"/>
      <c r="BJ84" s="225"/>
      <c r="BK84" s="225"/>
      <c r="BL84" s="225"/>
      <c r="BM84" s="225"/>
      <c r="BN84" s="225"/>
      <c r="BO84" s="225"/>
      <c r="BP84" s="225"/>
      <c r="BQ84" s="225"/>
      <c r="BR84" s="225"/>
      <c r="BS84" s="28"/>
    </row>
    <row r="85" spans="1:71" ht="12.7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</row>
    <row r="86" spans="1:71" ht="53.25" customHeight="1">
      <c r="A86" s="28"/>
      <c r="B86" s="28"/>
      <c r="C86" s="226" t="s">
        <v>45</v>
      </c>
      <c r="D86" s="226"/>
      <c r="E86" s="226"/>
      <c r="F86" s="226"/>
      <c r="G86" s="226"/>
      <c r="H86" s="226"/>
      <c r="I86" s="226"/>
      <c r="J86" s="226"/>
      <c r="K86" s="226"/>
      <c r="L86" s="226"/>
      <c r="M86" s="226"/>
      <c r="N86" s="226"/>
      <c r="O86" s="226"/>
      <c r="P86" s="226"/>
      <c r="Q86" s="226"/>
      <c r="R86" s="226"/>
      <c r="S86" s="226"/>
      <c r="T86" s="226"/>
      <c r="U86" s="226"/>
      <c r="V86" s="226"/>
      <c r="W86" s="226"/>
      <c r="X86" s="226"/>
      <c r="Y86" s="226"/>
      <c r="Z86" s="226"/>
      <c r="AA86" s="226"/>
      <c r="AB86" s="226"/>
      <c r="AC86" s="226"/>
      <c r="AD86" s="226"/>
      <c r="AE86" s="226"/>
      <c r="AF86" s="226"/>
      <c r="AG86" s="226"/>
      <c r="AH86" s="226"/>
      <c r="AI86" s="226"/>
      <c r="AJ86" s="226"/>
      <c r="AK86" s="226"/>
      <c r="AL86" s="226"/>
      <c r="AM86" s="226"/>
      <c r="AN86" s="226"/>
      <c r="AO86" s="226"/>
      <c r="AP86" s="226"/>
      <c r="AQ86" s="226"/>
      <c r="AR86" s="226"/>
      <c r="AS86" s="226"/>
      <c r="AT86" s="226"/>
      <c r="AU86" s="226" t="s">
        <v>11</v>
      </c>
      <c r="AV86" s="226"/>
      <c r="AW86" s="226"/>
      <c r="AX86" s="226"/>
      <c r="AY86" s="226" t="s">
        <v>12</v>
      </c>
      <c r="AZ86" s="226"/>
      <c r="BA86" s="226"/>
      <c r="BB86" s="226"/>
      <c r="BC86" s="226"/>
      <c r="BD86" s="226"/>
      <c r="BE86" s="226"/>
      <c r="BF86" s="226"/>
      <c r="BG86" s="226"/>
      <c r="BH86" s="226" t="s">
        <v>13</v>
      </c>
      <c r="BI86" s="226"/>
      <c r="BJ86" s="226"/>
      <c r="BK86" s="226"/>
      <c r="BL86" s="226"/>
      <c r="BM86" s="226"/>
      <c r="BN86" s="226"/>
      <c r="BO86" s="226"/>
      <c r="BP86" s="226"/>
      <c r="BQ86" s="226"/>
      <c r="BR86" s="226"/>
      <c r="BS86" s="28"/>
    </row>
    <row r="87" spans="1:71" ht="13.5" customHeight="1">
      <c r="A87" s="28"/>
      <c r="B87" s="28"/>
      <c r="C87" s="226">
        <v>1</v>
      </c>
      <c r="D87" s="226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26"/>
      <c r="AF87" s="226"/>
      <c r="AG87" s="226"/>
      <c r="AH87" s="226"/>
      <c r="AI87" s="226"/>
      <c r="AJ87" s="226"/>
      <c r="AK87" s="226"/>
      <c r="AL87" s="226"/>
      <c r="AM87" s="226"/>
      <c r="AN87" s="226"/>
      <c r="AO87" s="226"/>
      <c r="AP87" s="226"/>
      <c r="AQ87" s="226"/>
      <c r="AR87" s="226"/>
      <c r="AS87" s="226"/>
      <c r="AT87" s="226"/>
      <c r="AU87" s="226">
        <v>2</v>
      </c>
      <c r="AV87" s="226"/>
      <c r="AW87" s="226"/>
      <c r="AX87" s="226"/>
      <c r="AY87" s="226">
        <v>3</v>
      </c>
      <c r="AZ87" s="226"/>
      <c r="BA87" s="226"/>
      <c r="BB87" s="226"/>
      <c r="BC87" s="226"/>
      <c r="BD87" s="226"/>
      <c r="BE87" s="226"/>
      <c r="BF87" s="226"/>
      <c r="BG87" s="226"/>
      <c r="BH87" s="226">
        <v>4</v>
      </c>
      <c r="BI87" s="226"/>
      <c r="BJ87" s="226"/>
      <c r="BK87" s="226"/>
      <c r="BL87" s="226"/>
      <c r="BM87" s="226"/>
      <c r="BN87" s="226"/>
      <c r="BO87" s="226"/>
      <c r="BP87" s="226"/>
      <c r="BQ87" s="226"/>
      <c r="BR87" s="226"/>
      <c r="BS87" s="28"/>
    </row>
    <row r="88" spans="1:71" ht="13.5" customHeight="1">
      <c r="A88" s="28"/>
      <c r="B88" s="28"/>
      <c r="C88" s="246" t="s">
        <v>52</v>
      </c>
      <c r="D88" s="246"/>
      <c r="E88" s="246"/>
      <c r="F88" s="246"/>
      <c r="G88" s="246"/>
      <c r="H88" s="246"/>
      <c r="I88" s="246"/>
      <c r="J88" s="246"/>
      <c r="K88" s="246"/>
      <c r="L88" s="246"/>
      <c r="M88" s="246"/>
      <c r="N88" s="246"/>
      <c r="O88" s="246"/>
      <c r="P88" s="246"/>
      <c r="Q88" s="246"/>
      <c r="R88" s="246"/>
      <c r="S88" s="246"/>
      <c r="T88" s="246"/>
      <c r="U88" s="246"/>
      <c r="V88" s="246"/>
      <c r="W88" s="246"/>
      <c r="X88" s="246"/>
      <c r="Y88" s="246"/>
      <c r="Z88" s="246"/>
      <c r="AA88" s="246"/>
      <c r="AB88" s="246"/>
      <c r="AC88" s="246"/>
      <c r="AD88" s="246"/>
      <c r="AE88" s="246"/>
      <c r="AF88" s="246"/>
      <c r="AG88" s="246"/>
      <c r="AH88" s="246"/>
      <c r="AI88" s="246"/>
      <c r="AJ88" s="246"/>
      <c r="AK88" s="246"/>
      <c r="AL88" s="246"/>
      <c r="AM88" s="246"/>
      <c r="AN88" s="246"/>
      <c r="AO88" s="246"/>
      <c r="AP88" s="246"/>
      <c r="AQ88" s="246"/>
      <c r="AR88" s="246"/>
      <c r="AS88" s="246"/>
      <c r="AT88" s="246"/>
      <c r="AU88" s="226">
        <v>2600</v>
      </c>
      <c r="AV88" s="226"/>
      <c r="AW88" s="226"/>
      <c r="AX88" s="226"/>
      <c r="AY88" s="211" t="str">
        <f>IF('Для розрахунку'!AY88:BG88&gt;0,'Для розрахунку'!AY88:BG88,"-")</f>
        <v>-</v>
      </c>
      <c r="AZ88" s="211"/>
      <c r="BA88" s="211"/>
      <c r="BB88" s="211"/>
      <c r="BC88" s="211"/>
      <c r="BD88" s="211"/>
      <c r="BE88" s="211"/>
      <c r="BF88" s="211"/>
      <c r="BG88" s="211"/>
      <c r="BH88" s="248" t="str">
        <f>IF('Для розрахунку'!BH88:BR88&gt;0,'Для розрахунку'!BH88:BR88,"-")</f>
        <v>-</v>
      </c>
      <c r="BI88" s="248"/>
      <c r="BJ88" s="248"/>
      <c r="BK88" s="248"/>
      <c r="BL88" s="248"/>
      <c r="BM88" s="248"/>
      <c r="BN88" s="248"/>
      <c r="BO88" s="248"/>
      <c r="BP88" s="248"/>
      <c r="BQ88" s="248"/>
      <c r="BR88" s="248"/>
      <c r="BS88" s="28"/>
    </row>
    <row r="89" spans="1:71" ht="13.5" customHeight="1">
      <c r="A89" s="28"/>
      <c r="B89" s="28"/>
      <c r="C89" s="246" t="s">
        <v>53</v>
      </c>
      <c r="D89" s="246"/>
      <c r="E89" s="246"/>
      <c r="F89" s="246"/>
      <c r="G89" s="246"/>
      <c r="H89" s="246"/>
      <c r="I89" s="246"/>
      <c r="J89" s="246"/>
      <c r="K89" s="246"/>
      <c r="L89" s="246"/>
      <c r="M89" s="246"/>
      <c r="N89" s="246"/>
      <c r="O89" s="246"/>
      <c r="P89" s="246"/>
      <c r="Q89" s="246"/>
      <c r="R89" s="246"/>
      <c r="S89" s="246"/>
      <c r="T89" s="246"/>
      <c r="U89" s="246"/>
      <c r="V89" s="246"/>
      <c r="W89" s="246"/>
      <c r="X89" s="246"/>
      <c r="Y89" s="246"/>
      <c r="Z89" s="246"/>
      <c r="AA89" s="246"/>
      <c r="AB89" s="246"/>
      <c r="AC89" s="246"/>
      <c r="AD89" s="246"/>
      <c r="AE89" s="246"/>
      <c r="AF89" s="246"/>
      <c r="AG89" s="246"/>
      <c r="AH89" s="246"/>
      <c r="AI89" s="246"/>
      <c r="AJ89" s="246"/>
      <c r="AK89" s="246"/>
      <c r="AL89" s="246"/>
      <c r="AM89" s="246"/>
      <c r="AN89" s="246"/>
      <c r="AO89" s="246"/>
      <c r="AP89" s="246"/>
      <c r="AQ89" s="246"/>
      <c r="AR89" s="246"/>
      <c r="AS89" s="246"/>
      <c r="AT89" s="246"/>
      <c r="AU89" s="226">
        <v>2605</v>
      </c>
      <c r="AV89" s="226"/>
      <c r="AW89" s="226"/>
      <c r="AX89" s="226"/>
      <c r="AY89" s="211" t="str">
        <f>IF('Для розрахунку'!AY89:BG89&gt;0,'Для розрахунку'!AY89:BG89,"-")</f>
        <v>-</v>
      </c>
      <c r="AZ89" s="211"/>
      <c r="BA89" s="211"/>
      <c r="BB89" s="211"/>
      <c r="BC89" s="211"/>
      <c r="BD89" s="211"/>
      <c r="BE89" s="211"/>
      <c r="BF89" s="211"/>
      <c r="BG89" s="211"/>
      <c r="BH89" s="248" t="str">
        <f>IF('Для розрахунку'!BH89:BR89&gt;0,'Для розрахунку'!BH89:BR89,"-")</f>
        <v>-</v>
      </c>
      <c r="BI89" s="248"/>
      <c r="BJ89" s="248"/>
      <c r="BK89" s="248"/>
      <c r="BL89" s="248"/>
      <c r="BM89" s="248"/>
      <c r="BN89" s="248"/>
      <c r="BO89" s="248"/>
      <c r="BP89" s="248"/>
      <c r="BQ89" s="248"/>
      <c r="BR89" s="248"/>
      <c r="BS89" s="28"/>
    </row>
    <row r="90" spans="1:71" ht="13.5" customHeight="1">
      <c r="A90" s="28"/>
      <c r="B90" s="28"/>
      <c r="C90" s="246" t="s">
        <v>54</v>
      </c>
      <c r="D90" s="246"/>
      <c r="E90" s="246"/>
      <c r="F90" s="246"/>
      <c r="G90" s="246"/>
      <c r="H90" s="246"/>
      <c r="I90" s="246"/>
      <c r="J90" s="246"/>
      <c r="K90" s="246"/>
      <c r="L90" s="246"/>
      <c r="M90" s="246"/>
      <c r="N90" s="246"/>
      <c r="O90" s="246"/>
      <c r="P90" s="246"/>
      <c r="Q90" s="246"/>
      <c r="R90" s="246"/>
      <c r="S90" s="246"/>
      <c r="T90" s="246"/>
      <c r="U90" s="246"/>
      <c r="V90" s="246"/>
      <c r="W90" s="246"/>
      <c r="X90" s="246"/>
      <c r="Y90" s="246"/>
      <c r="Z90" s="246"/>
      <c r="AA90" s="246"/>
      <c r="AB90" s="246"/>
      <c r="AC90" s="246"/>
      <c r="AD90" s="246"/>
      <c r="AE90" s="246"/>
      <c r="AF90" s="246"/>
      <c r="AG90" s="246"/>
      <c r="AH90" s="246"/>
      <c r="AI90" s="246"/>
      <c r="AJ90" s="246"/>
      <c r="AK90" s="246"/>
      <c r="AL90" s="246"/>
      <c r="AM90" s="246"/>
      <c r="AN90" s="246"/>
      <c r="AO90" s="246"/>
      <c r="AP90" s="246"/>
      <c r="AQ90" s="246"/>
      <c r="AR90" s="246"/>
      <c r="AS90" s="246"/>
      <c r="AT90" s="246"/>
      <c r="AU90" s="226">
        <v>2610</v>
      </c>
      <c r="AV90" s="226"/>
      <c r="AW90" s="226"/>
      <c r="AX90" s="226"/>
      <c r="AY90" s="44" t="str">
        <f>IF('Для розрахунку'!AZ90&lt;0,"("," ")</f>
        <v> </v>
      </c>
      <c r="AZ90" s="206" t="str">
        <f>IF('Для розрахунку'!AZ90:BF90=0,"-",ABS('Для розрахунку'!AZ90:BF90))</f>
        <v>-</v>
      </c>
      <c r="BA90" s="206"/>
      <c r="BB90" s="206"/>
      <c r="BC90" s="206"/>
      <c r="BD90" s="206"/>
      <c r="BE90" s="206"/>
      <c r="BF90" s="206"/>
      <c r="BG90" s="45" t="str">
        <f>IF('Для розрахунку'!AZ90&lt;0,")"," ")</f>
        <v> </v>
      </c>
      <c r="BH90" s="39" t="str">
        <f>IF('Для розрахунку'!BI90&lt;0,"("," ")</f>
        <v> </v>
      </c>
      <c r="BI90" s="198" t="str">
        <f>IF('Для розрахунку'!BI90:BQ90=0,"-",ABS('Для розрахунку'!BI90:BQ90))</f>
        <v>-</v>
      </c>
      <c r="BJ90" s="198"/>
      <c r="BK90" s="198"/>
      <c r="BL90" s="198"/>
      <c r="BM90" s="198"/>
      <c r="BN90" s="198"/>
      <c r="BO90" s="198"/>
      <c r="BP90" s="198"/>
      <c r="BQ90" s="198"/>
      <c r="BR90" s="40" t="str">
        <f>IF('Для розрахунку'!BI90&lt;0,")"," ")</f>
        <v> </v>
      </c>
      <c r="BS90" s="28"/>
    </row>
    <row r="91" spans="1:71" ht="13.5" customHeight="1">
      <c r="A91" s="28"/>
      <c r="B91" s="28"/>
      <c r="C91" s="246" t="s">
        <v>55</v>
      </c>
      <c r="D91" s="246"/>
      <c r="E91" s="246"/>
      <c r="F91" s="246"/>
      <c r="G91" s="246"/>
      <c r="H91" s="246"/>
      <c r="I91" s="246"/>
      <c r="J91" s="246"/>
      <c r="K91" s="246"/>
      <c r="L91" s="246"/>
      <c r="M91" s="246"/>
      <c r="N91" s="246"/>
      <c r="O91" s="246"/>
      <c r="P91" s="246"/>
      <c r="Q91" s="246"/>
      <c r="R91" s="246"/>
      <c r="S91" s="246"/>
      <c r="T91" s="246"/>
      <c r="U91" s="246"/>
      <c r="V91" s="246"/>
      <c r="W91" s="246"/>
      <c r="X91" s="246"/>
      <c r="Y91" s="246"/>
      <c r="Z91" s="246"/>
      <c r="AA91" s="246"/>
      <c r="AB91" s="246"/>
      <c r="AC91" s="246"/>
      <c r="AD91" s="246"/>
      <c r="AE91" s="246"/>
      <c r="AF91" s="246"/>
      <c r="AG91" s="246"/>
      <c r="AH91" s="246"/>
      <c r="AI91" s="246"/>
      <c r="AJ91" s="246"/>
      <c r="AK91" s="246"/>
      <c r="AL91" s="246"/>
      <c r="AM91" s="246"/>
      <c r="AN91" s="246"/>
      <c r="AO91" s="246"/>
      <c r="AP91" s="246"/>
      <c r="AQ91" s="246"/>
      <c r="AR91" s="246"/>
      <c r="AS91" s="246"/>
      <c r="AT91" s="246"/>
      <c r="AU91" s="226">
        <v>2615</v>
      </c>
      <c r="AV91" s="226"/>
      <c r="AW91" s="226"/>
      <c r="AX91" s="226"/>
      <c r="AY91" s="44" t="str">
        <f>IF('Для розрахунку'!AZ91&lt;0,"("," ")</f>
        <v> </v>
      </c>
      <c r="AZ91" s="206" t="str">
        <f>IF('Для розрахунку'!AZ91:BF91=0,"-",ABS('Для розрахунку'!AZ91:BF91))</f>
        <v>-</v>
      </c>
      <c r="BA91" s="206"/>
      <c r="BB91" s="206"/>
      <c r="BC91" s="206"/>
      <c r="BD91" s="206"/>
      <c r="BE91" s="206"/>
      <c r="BF91" s="206"/>
      <c r="BG91" s="45" t="str">
        <f>IF('Для розрахунку'!AZ91&lt;0,")"," ")</f>
        <v> </v>
      </c>
      <c r="BH91" s="39" t="str">
        <f>IF('Для розрахунку'!BI91&lt;0,"("," ")</f>
        <v> </v>
      </c>
      <c r="BI91" s="198" t="str">
        <f>IF('Для розрахунку'!BI91:BQ91=0,"-",ABS('Для розрахунку'!BI91:BQ91))</f>
        <v>-</v>
      </c>
      <c r="BJ91" s="198"/>
      <c r="BK91" s="198"/>
      <c r="BL91" s="198"/>
      <c r="BM91" s="198"/>
      <c r="BN91" s="198"/>
      <c r="BO91" s="198"/>
      <c r="BP91" s="198"/>
      <c r="BQ91" s="198"/>
      <c r="BR91" s="40" t="str">
        <f>IF('Для розрахунку'!BI91&lt;0,")"," ")</f>
        <v> </v>
      </c>
      <c r="BS91" s="28"/>
    </row>
    <row r="92" spans="1:71" ht="13.5" customHeight="1">
      <c r="A92" s="28"/>
      <c r="B92" s="28"/>
      <c r="C92" s="246" t="s">
        <v>56</v>
      </c>
      <c r="D92" s="246"/>
      <c r="E92" s="246"/>
      <c r="F92" s="246"/>
      <c r="G92" s="246"/>
      <c r="H92" s="246"/>
      <c r="I92" s="246"/>
      <c r="J92" s="246"/>
      <c r="K92" s="246"/>
      <c r="L92" s="246"/>
      <c r="M92" s="246"/>
      <c r="N92" s="246"/>
      <c r="O92" s="246"/>
      <c r="P92" s="246"/>
      <c r="Q92" s="246"/>
      <c r="R92" s="246"/>
      <c r="S92" s="246"/>
      <c r="T92" s="246"/>
      <c r="U92" s="246"/>
      <c r="V92" s="246"/>
      <c r="W92" s="246"/>
      <c r="X92" s="246"/>
      <c r="Y92" s="246"/>
      <c r="Z92" s="246"/>
      <c r="AA92" s="246"/>
      <c r="AB92" s="246"/>
      <c r="AC92" s="246"/>
      <c r="AD92" s="246"/>
      <c r="AE92" s="246"/>
      <c r="AF92" s="246"/>
      <c r="AG92" s="246"/>
      <c r="AH92" s="246"/>
      <c r="AI92" s="246"/>
      <c r="AJ92" s="246"/>
      <c r="AK92" s="246"/>
      <c r="AL92" s="246"/>
      <c r="AM92" s="246"/>
      <c r="AN92" s="246"/>
      <c r="AO92" s="246"/>
      <c r="AP92" s="246"/>
      <c r="AQ92" s="246"/>
      <c r="AR92" s="246"/>
      <c r="AS92" s="246"/>
      <c r="AT92" s="246"/>
      <c r="AU92" s="226">
        <v>2650</v>
      </c>
      <c r="AV92" s="226"/>
      <c r="AW92" s="226"/>
      <c r="AX92" s="226"/>
      <c r="AY92" s="211" t="str">
        <f>IF('Для розрахунку'!AY92:BG92&gt;0,'Для розрахунку'!AY92:BG92,"-")</f>
        <v>-</v>
      </c>
      <c r="AZ92" s="211"/>
      <c r="BA92" s="211"/>
      <c r="BB92" s="211"/>
      <c r="BC92" s="211"/>
      <c r="BD92" s="211"/>
      <c r="BE92" s="211"/>
      <c r="BF92" s="211"/>
      <c r="BG92" s="211"/>
      <c r="BH92" s="248" t="str">
        <f>IF('Для розрахунку'!BH92:BR92&gt;0,'Для розрахунку'!BH92:BR92,"-")</f>
        <v>-</v>
      </c>
      <c r="BI92" s="248"/>
      <c r="BJ92" s="248"/>
      <c r="BK92" s="248"/>
      <c r="BL92" s="248"/>
      <c r="BM92" s="248"/>
      <c r="BN92" s="248"/>
      <c r="BO92" s="248"/>
      <c r="BP92" s="248"/>
      <c r="BQ92" s="248"/>
      <c r="BR92" s="248"/>
      <c r="BS92" s="28"/>
    </row>
    <row r="93" spans="1:71" ht="12.7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</row>
    <row r="94" spans="1:71" ht="13.5" customHeight="1">
      <c r="A94" s="28"/>
      <c r="B94" s="28"/>
      <c r="C94" s="290" t="s">
        <v>57</v>
      </c>
      <c r="D94" s="290"/>
      <c r="E94" s="290"/>
      <c r="F94" s="290"/>
      <c r="G94" s="290"/>
      <c r="H94" s="290"/>
      <c r="I94" s="290"/>
      <c r="J94" s="290"/>
      <c r="K94" s="290"/>
      <c r="L94" s="290"/>
      <c r="M94" s="290"/>
      <c r="N94" s="290"/>
      <c r="O94" s="290"/>
      <c r="P94" s="290"/>
      <c r="Q94" s="290"/>
      <c r="R94" s="290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</row>
    <row r="95" spans="1:71" ht="9.75" customHeight="1">
      <c r="A95" s="28"/>
      <c r="B95" s="28"/>
      <c r="C95" s="47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</row>
    <row r="96" spans="1:71" ht="13.5" customHeight="1">
      <c r="A96" s="28"/>
      <c r="B96" s="28"/>
      <c r="C96" s="289" t="s">
        <v>58</v>
      </c>
      <c r="D96" s="289"/>
      <c r="E96" s="289"/>
      <c r="F96" s="289"/>
      <c r="G96" s="289"/>
      <c r="H96" s="289"/>
      <c r="I96" s="289"/>
      <c r="J96" s="289"/>
      <c r="K96" s="289"/>
      <c r="L96" s="289"/>
      <c r="M96" s="289"/>
      <c r="N96" s="289"/>
      <c r="O96" s="289"/>
      <c r="P96" s="289"/>
      <c r="Q96" s="289"/>
      <c r="R96" s="289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</row>
    <row r="97" spans="1:71" ht="12.7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</row>
    <row r="98" spans="1:71" ht="12.7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</row>
    <row r="99" spans="1:71" ht="12.7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</row>
    <row r="100" spans="1:71" ht="12.7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</row>
    <row r="101" spans="1:71" ht="12.7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</row>
    <row r="102" spans="1:71" ht="12.7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</row>
    <row r="103" spans="1:71" ht="12.7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</row>
    <row r="104" spans="1:71" ht="12.7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</row>
    <row r="105" spans="1:71" ht="12.7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</row>
    <row r="106" spans="1:71" ht="12.7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</row>
    <row r="107" spans="1:71" ht="12.7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</row>
    <row r="108" spans="1:71" ht="12.7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</row>
  </sheetData>
  <sheetProtection sheet="1" formatCells="0" formatColumns="0" formatRows="0"/>
  <mergeCells count="297">
    <mergeCell ref="AZ48:BF48"/>
    <mergeCell ref="BI48:BQ48"/>
    <mergeCell ref="C48:AT48"/>
    <mergeCell ref="AU48:AX48"/>
    <mergeCell ref="C47:AT47"/>
    <mergeCell ref="AU47:AX47"/>
    <mergeCell ref="AZ47:BF47"/>
    <mergeCell ref="BI47:BQ47"/>
    <mergeCell ref="C40:AT40"/>
    <mergeCell ref="C44:AT44"/>
    <mergeCell ref="AU44:AX44"/>
    <mergeCell ref="BH45:BR45"/>
    <mergeCell ref="AZ46:BF46"/>
    <mergeCell ref="BI46:BQ46"/>
    <mergeCell ref="C46:AT46"/>
    <mergeCell ref="AU46:AX46"/>
    <mergeCell ref="C45:AT45"/>
    <mergeCell ref="AU45:AX45"/>
    <mergeCell ref="C42:AT42"/>
    <mergeCell ref="AU42:AX42"/>
    <mergeCell ref="C41:AT41"/>
    <mergeCell ref="AU41:AX41"/>
    <mergeCell ref="AY45:BG45"/>
    <mergeCell ref="AU43:AX43"/>
    <mergeCell ref="AY44:BG44"/>
    <mergeCell ref="BH38:BR38"/>
    <mergeCell ref="AY38:BG38"/>
    <mergeCell ref="AY43:BG43"/>
    <mergeCell ref="BH43:BR43"/>
    <mergeCell ref="AZ41:BF41"/>
    <mergeCell ref="C39:AT39"/>
    <mergeCell ref="AU39:AX40"/>
    <mergeCell ref="C38:AT38"/>
    <mergeCell ref="C43:AT43"/>
    <mergeCell ref="AU38:AX38"/>
    <mergeCell ref="AY37:BG37"/>
    <mergeCell ref="AY32:BG32"/>
    <mergeCell ref="AY33:BG33"/>
    <mergeCell ref="BH33:BR33"/>
    <mergeCell ref="BI34:BQ34"/>
    <mergeCell ref="BI35:BQ35"/>
    <mergeCell ref="AZ36:BF36"/>
    <mergeCell ref="AZ35:BF35"/>
    <mergeCell ref="BI36:BQ36"/>
    <mergeCell ref="BH37:BR37"/>
    <mergeCell ref="C37:AT37"/>
    <mergeCell ref="AU37:AX37"/>
    <mergeCell ref="C33:AT33"/>
    <mergeCell ref="AU33:AX33"/>
    <mergeCell ref="C36:AT36"/>
    <mergeCell ref="AU36:AX36"/>
    <mergeCell ref="C35:AT35"/>
    <mergeCell ref="C34:AT34"/>
    <mergeCell ref="BH19:BR19"/>
    <mergeCell ref="C32:AT32"/>
    <mergeCell ref="AU32:AX32"/>
    <mergeCell ref="C29:AT29"/>
    <mergeCell ref="AU29:AX29"/>
    <mergeCell ref="BH21:BR21"/>
    <mergeCell ref="BH30:BR30"/>
    <mergeCell ref="AY29:BG29"/>
    <mergeCell ref="BI22:BQ22"/>
    <mergeCell ref="AU23:AX23"/>
    <mergeCell ref="BH23:BR23"/>
    <mergeCell ref="AZ26:BF26"/>
    <mergeCell ref="AU27:AX27"/>
    <mergeCell ref="BI27:BQ27"/>
    <mergeCell ref="BI26:BQ26"/>
    <mergeCell ref="AZ27:BF27"/>
    <mergeCell ref="BH20:BR20"/>
    <mergeCell ref="C65:AT65"/>
    <mergeCell ref="BH17:BR17"/>
    <mergeCell ref="C18:AT18"/>
    <mergeCell ref="AU18:AX18"/>
    <mergeCell ref="AY18:BG18"/>
    <mergeCell ref="BH18:BR18"/>
    <mergeCell ref="C23:AT23"/>
    <mergeCell ref="AY23:BG23"/>
    <mergeCell ref="AU26:AX26"/>
    <mergeCell ref="C64:AT64"/>
    <mergeCell ref="AU64:AX64"/>
    <mergeCell ref="AU21:AX21"/>
    <mergeCell ref="AY21:BG21"/>
    <mergeCell ref="AZ22:BF22"/>
    <mergeCell ref="AU24:AX25"/>
    <mergeCell ref="AZ28:BF28"/>
    <mergeCell ref="AY30:BG30"/>
    <mergeCell ref="C30:AT30"/>
    <mergeCell ref="AU30:AX30"/>
    <mergeCell ref="AY17:BG17"/>
    <mergeCell ref="C19:AT19"/>
    <mergeCell ref="AU19:AX19"/>
    <mergeCell ref="AY19:BG19"/>
    <mergeCell ref="C21:AT21"/>
    <mergeCell ref="AU20:AX20"/>
    <mergeCell ref="AY20:BG20"/>
    <mergeCell ref="C20:AT20"/>
    <mergeCell ref="AZ65:BF65"/>
    <mergeCell ref="AY86:BG86"/>
    <mergeCell ref="C77:AT77"/>
    <mergeCell ref="AU77:AX77"/>
    <mergeCell ref="AY77:BG77"/>
    <mergeCell ref="C84:BR84"/>
    <mergeCell ref="AY82:BG82"/>
    <mergeCell ref="AU82:AX82"/>
    <mergeCell ref="C79:AT79"/>
    <mergeCell ref="AU79:AX79"/>
    <mergeCell ref="C86:AT86"/>
    <mergeCell ref="AU86:AX86"/>
    <mergeCell ref="AU81:AX81"/>
    <mergeCell ref="AY88:BG88"/>
    <mergeCell ref="BH88:BR88"/>
    <mergeCell ref="C87:AT87"/>
    <mergeCell ref="C81:AT81"/>
    <mergeCell ref="C82:AT82"/>
    <mergeCell ref="AY81:BG81"/>
    <mergeCell ref="AU88:AX88"/>
    <mergeCell ref="BI91:BQ91"/>
    <mergeCell ref="AU91:AX91"/>
    <mergeCell ref="BH86:BR86"/>
    <mergeCell ref="AU87:AX87"/>
    <mergeCell ref="AY87:BG87"/>
    <mergeCell ref="BH87:BR87"/>
    <mergeCell ref="AY89:BG89"/>
    <mergeCell ref="BH89:BR89"/>
    <mergeCell ref="AU89:AX89"/>
    <mergeCell ref="AZ91:BF91"/>
    <mergeCell ref="AY80:BG80"/>
    <mergeCell ref="BH80:BR80"/>
    <mergeCell ref="C94:R94"/>
    <mergeCell ref="AU92:AX92"/>
    <mergeCell ref="BH81:BR81"/>
    <mergeCell ref="AY92:BG92"/>
    <mergeCell ref="BH92:BR92"/>
    <mergeCell ref="AZ90:BF90"/>
    <mergeCell ref="BH82:BR82"/>
    <mergeCell ref="BI90:BQ90"/>
    <mergeCell ref="C96:R96"/>
    <mergeCell ref="C90:AT90"/>
    <mergeCell ref="C88:AT88"/>
    <mergeCell ref="C89:AT89"/>
    <mergeCell ref="C91:AT91"/>
    <mergeCell ref="C92:AT92"/>
    <mergeCell ref="AU90:AX90"/>
    <mergeCell ref="BH77:BR77"/>
    <mergeCell ref="C78:AT78"/>
    <mergeCell ref="AU78:AX78"/>
    <mergeCell ref="AY78:BG78"/>
    <mergeCell ref="BH78:BR78"/>
    <mergeCell ref="AY79:BG79"/>
    <mergeCell ref="BH79:BR79"/>
    <mergeCell ref="C80:AT80"/>
    <mergeCell ref="AU80:AX80"/>
    <mergeCell ref="C73:BR73"/>
    <mergeCell ref="C75:AT75"/>
    <mergeCell ref="AU75:AX75"/>
    <mergeCell ref="AY75:BG75"/>
    <mergeCell ref="BH75:BR75"/>
    <mergeCell ref="C76:AT76"/>
    <mergeCell ref="AU76:AX76"/>
    <mergeCell ref="AY76:BG76"/>
    <mergeCell ref="BH76:BR76"/>
    <mergeCell ref="C70:AT70"/>
    <mergeCell ref="AU70:AX70"/>
    <mergeCell ref="AZ70:BF70"/>
    <mergeCell ref="BI70:BQ70"/>
    <mergeCell ref="C71:AT71"/>
    <mergeCell ref="AU71:AX71"/>
    <mergeCell ref="AZ71:BF71"/>
    <mergeCell ref="BI71:BQ71"/>
    <mergeCell ref="C68:AT68"/>
    <mergeCell ref="AU68:AX68"/>
    <mergeCell ref="C69:AT69"/>
    <mergeCell ref="AU69:AX69"/>
    <mergeCell ref="AZ69:BF69"/>
    <mergeCell ref="BI69:BQ69"/>
    <mergeCell ref="AZ68:BF68"/>
    <mergeCell ref="BI68:BQ68"/>
    <mergeCell ref="C66:AT66"/>
    <mergeCell ref="AU66:AX66"/>
    <mergeCell ref="C67:AT67"/>
    <mergeCell ref="AU67:AX67"/>
    <mergeCell ref="BI66:BQ66"/>
    <mergeCell ref="BI67:BQ67"/>
    <mergeCell ref="AZ66:BF66"/>
    <mergeCell ref="AZ67:BF67"/>
    <mergeCell ref="BI65:BQ65"/>
    <mergeCell ref="C62:AT62"/>
    <mergeCell ref="AU62:AX62"/>
    <mergeCell ref="AY62:BG62"/>
    <mergeCell ref="BH62:BR62"/>
    <mergeCell ref="C63:AT63"/>
    <mergeCell ref="AZ63:BF63"/>
    <mergeCell ref="AZ64:BF64"/>
    <mergeCell ref="BI63:BQ63"/>
    <mergeCell ref="BI64:BQ64"/>
    <mergeCell ref="AU65:AX65"/>
    <mergeCell ref="AU63:AX63"/>
    <mergeCell ref="BI57:BQ57"/>
    <mergeCell ref="C59:BR59"/>
    <mergeCell ref="C61:AT61"/>
    <mergeCell ref="AU61:AX61"/>
    <mergeCell ref="AY61:BG61"/>
    <mergeCell ref="BH61:BR61"/>
    <mergeCell ref="C57:AT57"/>
    <mergeCell ref="AU57:AX57"/>
    <mergeCell ref="AZ54:BF54"/>
    <mergeCell ref="BI54:BQ54"/>
    <mergeCell ref="C54:AT54"/>
    <mergeCell ref="AU54:AX54"/>
    <mergeCell ref="AZ57:BF57"/>
    <mergeCell ref="AY55:BG56"/>
    <mergeCell ref="BH55:BR56"/>
    <mergeCell ref="C56:AT56"/>
    <mergeCell ref="C55:AT55"/>
    <mergeCell ref="AU55:AX56"/>
    <mergeCell ref="C52:AT52"/>
    <mergeCell ref="AU52:AX52"/>
    <mergeCell ref="AZ52:BF52"/>
    <mergeCell ref="BI52:BQ52"/>
    <mergeCell ref="C53:AT53"/>
    <mergeCell ref="AU53:AX53"/>
    <mergeCell ref="AZ53:BF53"/>
    <mergeCell ref="BI53:BQ53"/>
    <mergeCell ref="C49:AT49"/>
    <mergeCell ref="AZ49:BF49"/>
    <mergeCell ref="BI49:BQ49"/>
    <mergeCell ref="AU49:AX49"/>
    <mergeCell ref="C50:AT50"/>
    <mergeCell ref="AU50:AX51"/>
    <mergeCell ref="AY50:BG51"/>
    <mergeCell ref="BH50:BR51"/>
    <mergeCell ref="C51:AT51"/>
    <mergeCell ref="BH44:BR44"/>
    <mergeCell ref="AY39:BG40"/>
    <mergeCell ref="AY42:BG42"/>
    <mergeCell ref="BH42:BR42"/>
    <mergeCell ref="BI41:BQ41"/>
    <mergeCell ref="BH39:BR40"/>
    <mergeCell ref="C31:AT31"/>
    <mergeCell ref="AU31:AX31"/>
    <mergeCell ref="AY31:BG31"/>
    <mergeCell ref="AZ34:BF34"/>
    <mergeCell ref="C24:AT24"/>
    <mergeCell ref="C26:AT26"/>
    <mergeCell ref="C28:AT28"/>
    <mergeCell ref="AU28:AX28"/>
    <mergeCell ref="C25:AT25"/>
    <mergeCell ref="C27:AT27"/>
    <mergeCell ref="BH31:BR31"/>
    <mergeCell ref="BH32:BR32"/>
    <mergeCell ref="AU35:AX35"/>
    <mergeCell ref="AU34:AX34"/>
    <mergeCell ref="BH29:BR29"/>
    <mergeCell ref="C16:AT16"/>
    <mergeCell ref="AU16:AX16"/>
    <mergeCell ref="AY16:BG16"/>
    <mergeCell ref="BH16:BR16"/>
    <mergeCell ref="C22:AT22"/>
    <mergeCell ref="AU22:AX22"/>
    <mergeCell ref="AY24:BG25"/>
    <mergeCell ref="BI28:BQ28"/>
    <mergeCell ref="BH24:BR25"/>
    <mergeCell ref="C15:AT15"/>
    <mergeCell ref="AU15:AX15"/>
    <mergeCell ref="AY15:BG15"/>
    <mergeCell ref="BH15:BR15"/>
    <mergeCell ref="C17:AT17"/>
    <mergeCell ref="AU17:AX17"/>
    <mergeCell ref="C12:BS12"/>
    <mergeCell ref="C14:AT14"/>
    <mergeCell ref="AU14:AX14"/>
    <mergeCell ref="AY14:BG14"/>
    <mergeCell ref="BH14:BR14"/>
    <mergeCell ref="CA9:CD10"/>
    <mergeCell ref="AP10:AW10"/>
    <mergeCell ref="AX10:BI10"/>
    <mergeCell ref="BJ10:BR10"/>
    <mergeCell ref="L5:AX5"/>
    <mergeCell ref="CA5:CD8"/>
    <mergeCell ref="C7:BR7"/>
    <mergeCell ref="B8:X8"/>
    <mergeCell ref="Y8:AA8"/>
    <mergeCell ref="AB8:AO8"/>
    <mergeCell ref="AP8:AR8"/>
    <mergeCell ref="AS8:AU8"/>
    <mergeCell ref="AV8:AX8"/>
    <mergeCell ref="CA1:CD4"/>
    <mergeCell ref="BJ2:BR2"/>
    <mergeCell ref="C3:BI3"/>
    <mergeCell ref="BJ3:BL3"/>
    <mergeCell ref="BM3:BO3"/>
    <mergeCell ref="BP3:BR3"/>
    <mergeCell ref="C4:K4"/>
    <mergeCell ref="L4:AX4"/>
    <mergeCell ref="BA4:BI4"/>
    <mergeCell ref="BJ4:BR4"/>
  </mergeCells>
  <printOptions/>
  <pageMargins left="0.3937007874015748" right="0.3937007874015748" top="0.3937007874015748" bottom="0.3937007874015748" header="0.11811023622047245" footer="0.11811023622047245"/>
  <pageSetup blackAndWhite="1" horizontalDpi="600" verticalDpi="600" orientation="portrait" paperSize="9" scale="94" r:id="rId2"/>
  <rowBreaks count="1" manualBreakCount="1">
    <brk id="5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Красовская Анастасия Олеговна</dc:creator>
  <cp:keywords/>
  <dc:description/>
  <cp:lastModifiedBy>Валентина</cp:lastModifiedBy>
  <cp:lastPrinted>2021-04-26T14:05:39Z</cp:lastPrinted>
  <dcterms:created xsi:type="dcterms:W3CDTF">2013-03-11T10:34:23Z</dcterms:created>
  <dcterms:modified xsi:type="dcterms:W3CDTF">2021-04-26T14:07:24Z</dcterms:modified>
  <cp:category/>
  <cp:version/>
  <cp:contentType/>
  <cp:contentStatus/>
</cp:coreProperties>
</file>